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0" yWindow="0" windowWidth="20490" windowHeight="7020" activeTab="2"/>
  </bookViews>
  <sheets>
    <sheet name="Iscritti" sheetId="2" r:id="rId1"/>
    <sheet name="Categorie" sheetId="3" r:id="rId2"/>
    <sheet name="Classifica generale" sheetId="4" r:id="rId3"/>
    <sheet name="classifica società" sheetId="6" r:id="rId4"/>
  </sheets>
  <definedNames>
    <definedName name="_xlnm._FilterDatabase" localSheetId="2" hidden="1">'Classifica generale'!$A$1:$J$165</definedName>
    <definedName name="_xlnm._FilterDatabase" localSheetId="0" hidden="1">Iscritti!$B$1:$I$175</definedName>
    <definedName name="_xlnm.Print_Area" localSheetId="2">'Classifica generale'!$1:$164</definedName>
    <definedName name="_xlnm.Print_Area" localSheetId="0">Iscritti!$B$1:$I$98</definedName>
    <definedName name="_xlnm.Print_Titles" localSheetId="2">'Classifica generale'!$1:$1</definedName>
    <definedName name="_xlnm.Print_Titles" localSheetId="0">Iscritti!$1:$1</definedName>
  </definedNames>
  <calcPr calcId="171027"/>
</workbook>
</file>

<file path=xl/calcChain.xml><?xml version="1.0" encoding="utf-8"?>
<calcChain xmlns="http://schemas.openxmlformats.org/spreadsheetml/2006/main">
  <c r="J92" i="4" l="1"/>
  <c r="I92" i="4"/>
  <c r="H92" i="4"/>
  <c r="G92" i="4"/>
  <c r="G3" i="2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2" i="4"/>
  <c r="G4" i="2" l="1"/>
  <c r="H4" i="2" s="1"/>
  <c r="G5" i="2"/>
  <c r="G6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G20" i="2"/>
  <c r="H20" i="2" s="1"/>
  <c r="G21" i="2"/>
  <c r="H21" i="2" s="1"/>
  <c r="G22" i="2"/>
  <c r="G23" i="2"/>
  <c r="H23" i="2" s="1"/>
  <c r="G24" i="2"/>
  <c r="H24" i="2" s="1"/>
  <c r="G25" i="2"/>
  <c r="G26" i="2"/>
  <c r="H26" i="2" s="1"/>
  <c r="E13" i="4" s="1"/>
  <c r="G27" i="2"/>
  <c r="H27" i="2" s="1"/>
  <c r="G28" i="2"/>
  <c r="H28" i="2" s="1"/>
  <c r="G29" i="2"/>
  <c r="H29" i="2" s="1"/>
  <c r="G30" i="2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1" i="2"/>
  <c r="H41" i="2" s="1"/>
  <c r="G42" i="2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3" i="2"/>
  <c r="H54" i="2"/>
  <c r="H56" i="2"/>
  <c r="G57" i="2"/>
  <c r="H57" i="2" s="1"/>
  <c r="H58" i="2"/>
  <c r="G60" i="2"/>
  <c r="H60" i="2" s="1"/>
  <c r="G61" i="2"/>
  <c r="E146" i="4" s="1"/>
  <c r="G62" i="2"/>
  <c r="G63" i="2"/>
  <c r="H63" i="2" s="1"/>
  <c r="G64" i="2"/>
  <c r="H64" i="2" s="1"/>
  <c r="G65" i="2"/>
  <c r="H65" i="2" s="1"/>
  <c r="G66" i="2"/>
  <c r="G67" i="2"/>
  <c r="H67" i="2" s="1"/>
  <c r="G68" i="2"/>
  <c r="G69" i="2"/>
  <c r="E125" i="4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H100" i="2"/>
  <c r="H102" i="2"/>
  <c r="H104" i="2"/>
  <c r="H105" i="2"/>
  <c r="H109" i="2"/>
  <c r="H110" i="2"/>
  <c r="H112" i="2"/>
  <c r="E49" i="4"/>
  <c r="H117" i="2"/>
  <c r="H118" i="2"/>
  <c r="H120" i="2"/>
  <c r="H121" i="2"/>
  <c r="H125" i="2"/>
  <c r="E92" i="4" s="1"/>
  <c r="H126" i="2"/>
  <c r="H128" i="2"/>
  <c r="H129" i="2"/>
  <c r="H133" i="2"/>
  <c r="H134" i="2"/>
  <c r="H136" i="2"/>
  <c r="H137" i="2"/>
  <c r="H141" i="2"/>
  <c r="H142" i="2"/>
  <c r="E5" i="4" s="1"/>
  <c r="H144" i="2"/>
  <c r="H145" i="2"/>
  <c r="H149" i="2"/>
  <c r="H150" i="2"/>
  <c r="H152" i="2"/>
  <c r="H153" i="2"/>
  <c r="E152" i="4" s="1"/>
  <c r="H157" i="2"/>
  <c r="H158" i="2"/>
  <c r="H160" i="2"/>
  <c r="H161" i="2"/>
  <c r="H169" i="2"/>
  <c r="H170" i="2"/>
  <c r="H172" i="2"/>
  <c r="H173" i="2"/>
  <c r="H2" i="2"/>
  <c r="E19" i="4"/>
  <c r="H22" i="2"/>
  <c r="H25" i="2"/>
  <c r="H30" i="2"/>
  <c r="H40" i="2"/>
  <c r="H42" i="2"/>
  <c r="H51" i="2"/>
  <c r="H52" i="2"/>
  <c r="E141" i="4" s="1"/>
  <c r="H55" i="2"/>
  <c r="H59" i="2"/>
  <c r="H66" i="2"/>
  <c r="H68" i="2"/>
  <c r="E56" i="4"/>
  <c r="H101" i="2"/>
  <c r="H103" i="2"/>
  <c r="H106" i="2"/>
  <c r="H107" i="2"/>
  <c r="H108" i="2"/>
  <c r="H111" i="2"/>
  <c r="H114" i="2"/>
  <c r="E42" i="4"/>
  <c r="H116" i="2"/>
  <c r="H119" i="2"/>
  <c r="E109" i="4" s="1"/>
  <c r="H122" i="2"/>
  <c r="H123" i="2"/>
  <c r="H124" i="2"/>
  <c r="H130" i="2"/>
  <c r="H131" i="2"/>
  <c r="H132" i="2"/>
  <c r="H138" i="2"/>
  <c r="H139" i="2"/>
  <c r="H140" i="2"/>
  <c r="H143" i="2"/>
  <c r="H146" i="2"/>
  <c r="H147" i="2"/>
  <c r="H148" i="2"/>
  <c r="H151" i="2"/>
  <c r="H154" i="2"/>
  <c r="H155" i="2"/>
  <c r="H156" i="2"/>
  <c r="H159" i="2"/>
  <c r="H162" i="2"/>
  <c r="H163" i="2"/>
  <c r="H164" i="2"/>
  <c r="H165" i="2"/>
  <c r="H166" i="2"/>
  <c r="H167" i="2"/>
  <c r="H171" i="2"/>
  <c r="H174" i="2"/>
  <c r="H175" i="2"/>
  <c r="H3" i="2"/>
  <c r="H5" i="2"/>
  <c r="H6" i="2"/>
  <c r="K7" i="3"/>
  <c r="J7" i="3"/>
  <c r="K6" i="3"/>
  <c r="J6" i="3"/>
  <c r="K5" i="3"/>
  <c r="J5" i="3"/>
  <c r="K4" i="3"/>
  <c r="J4" i="3"/>
  <c r="E153" i="4" l="1"/>
  <c r="E119" i="4"/>
  <c r="E138" i="4"/>
  <c r="E30" i="4"/>
  <c r="E140" i="4"/>
  <c r="E33" i="4"/>
  <c r="E164" i="4"/>
  <c r="E116" i="4"/>
  <c r="E63" i="4"/>
  <c r="E101" i="4"/>
  <c r="E48" i="4"/>
  <c r="E59" i="4"/>
  <c r="E115" i="4"/>
  <c r="E44" i="4"/>
  <c r="E145" i="4"/>
  <c r="E45" i="4"/>
  <c r="E98" i="4"/>
  <c r="E52" i="4"/>
  <c r="E113" i="4"/>
  <c r="E87" i="4"/>
  <c r="E130" i="4"/>
  <c r="E74" i="4"/>
  <c r="E65" i="4"/>
  <c r="E99" i="4"/>
  <c r="E83" i="4"/>
  <c r="E71" i="4"/>
  <c r="E67" i="4"/>
  <c r="E89" i="4"/>
  <c r="E79" i="4"/>
  <c r="E29" i="4"/>
  <c r="E157" i="4"/>
  <c r="E58" i="4"/>
  <c r="E14" i="4"/>
  <c r="E165" i="4"/>
  <c r="E118" i="4"/>
  <c r="E132" i="4"/>
  <c r="E62" i="4"/>
  <c r="E76" i="4"/>
  <c r="E100" i="4"/>
  <c r="E103" i="4"/>
  <c r="E149" i="4"/>
  <c r="E50" i="4"/>
  <c r="E35" i="4"/>
  <c r="E156" i="4"/>
  <c r="E70" i="4"/>
  <c r="E28" i="4"/>
  <c r="E81" i="4"/>
  <c r="E121" i="4"/>
  <c r="E26" i="4"/>
  <c r="E96" i="4"/>
  <c r="E36" i="4"/>
  <c r="E90" i="4"/>
  <c r="E88" i="4"/>
  <c r="E111" i="4"/>
  <c r="E39" i="4"/>
  <c r="E102" i="4"/>
  <c r="E72" i="4"/>
  <c r="E136" i="4"/>
  <c r="E163" i="4"/>
  <c r="E158" i="4"/>
  <c r="E160" i="4"/>
  <c r="E31" i="4"/>
  <c r="E133" i="4"/>
  <c r="E105" i="4"/>
  <c r="E77" i="4"/>
  <c r="E47" i="4"/>
  <c r="E34" i="4"/>
  <c r="E110" i="4"/>
  <c r="E104" i="4"/>
  <c r="E40" i="4"/>
  <c r="E107" i="4"/>
  <c r="E86" i="4"/>
  <c r="E80" i="4"/>
  <c r="E60" i="4"/>
  <c r="E112" i="4"/>
  <c r="E120" i="4"/>
  <c r="E122" i="4"/>
  <c r="E117" i="4"/>
  <c r="E142" i="4"/>
  <c r="E108" i="4"/>
  <c r="E114" i="4"/>
  <c r="E84" i="4"/>
  <c r="E161" i="4"/>
  <c r="E106" i="4"/>
  <c r="E54" i="4"/>
  <c r="E82" i="4"/>
  <c r="E129" i="4"/>
  <c r="E43" i="4"/>
  <c r="E61" i="4"/>
  <c r="E78" i="4"/>
  <c r="E68" i="4"/>
  <c r="E75" i="4"/>
  <c r="E150" i="4"/>
  <c r="E46" i="4"/>
  <c r="E137" i="4"/>
  <c r="E135" i="4"/>
  <c r="E32" i="4"/>
  <c r="E154" i="4"/>
  <c r="E51" i="4"/>
  <c r="E127" i="4"/>
  <c r="E139" i="4"/>
  <c r="E94" i="4"/>
  <c r="E25" i="4"/>
  <c r="E66" i="4"/>
  <c r="E159" i="4"/>
  <c r="E95" i="4"/>
  <c r="E24" i="4"/>
  <c r="E131" i="4"/>
  <c r="E57" i="4"/>
  <c r="E123" i="4"/>
  <c r="E85" i="4"/>
  <c r="E147" i="4"/>
  <c r="E53" i="4"/>
  <c r="E162" i="4"/>
  <c r="E55" i="4"/>
  <c r="E6" i="4"/>
  <c r="E22" i="4"/>
  <c r="E37" i="4"/>
  <c r="E15" i="4"/>
  <c r="E124" i="4"/>
  <c r="E23" i="4"/>
  <c r="E151" i="4"/>
  <c r="E17" i="4"/>
  <c r="E155" i="4"/>
  <c r="E10" i="4"/>
  <c r="E73" i="4"/>
  <c r="E20" i="4"/>
  <c r="E16" i="4"/>
  <c r="E2" i="4"/>
  <c r="E143" i="4"/>
  <c r="E4" i="4"/>
  <c r="E41" i="4"/>
  <c r="E8" i="4"/>
  <c r="E27" i="4"/>
  <c r="E12" i="4"/>
  <c r="E134" i="4"/>
  <c r="E3" i="4"/>
  <c r="E97" i="4"/>
  <c r="E9" i="4"/>
  <c r="E128" i="4"/>
  <c r="E7" i="4"/>
  <c r="E64" i="4"/>
  <c r="E69" i="4"/>
  <c r="E144" i="4"/>
  <c r="E91" i="4"/>
  <c r="E93" i="4"/>
  <c r="E18" i="4"/>
  <c r="E148" i="4"/>
  <c r="E11" i="4"/>
  <c r="E126" i="4"/>
  <c r="E21" i="4"/>
  <c r="D12" i="3"/>
  <c r="D4" i="3"/>
  <c r="C5" i="3"/>
  <c r="C4" i="3"/>
  <c r="B6" i="3"/>
  <c r="B7" i="3" s="1"/>
  <c r="B8" i="3" s="1"/>
  <c r="B9" i="3" s="1"/>
  <c r="B10" i="3" s="1"/>
  <c r="B11" i="3" s="1"/>
  <c r="B12" i="3" s="1"/>
  <c r="C12" i="3" s="1"/>
  <c r="A5" i="3"/>
  <c r="A6" i="3" s="1"/>
  <c r="A7" i="3" s="1"/>
  <c r="A8" i="3" s="1"/>
  <c r="A9" i="3" s="1"/>
  <c r="A10" i="3" s="1"/>
  <c r="A11" i="3" s="1"/>
  <c r="D11" i="3" s="1"/>
  <c r="D10" i="3" l="1"/>
  <c r="D9" i="3"/>
  <c r="D7" i="3"/>
  <c r="D6" i="3"/>
  <c r="D5" i="3"/>
  <c r="C11" i="3"/>
  <c r="C10" i="3"/>
  <c r="C9" i="3"/>
  <c r="C8" i="3"/>
  <c r="C7" i="3"/>
  <c r="D8" i="3"/>
  <c r="C6" i="3"/>
</calcChain>
</file>

<file path=xl/sharedStrings.xml><?xml version="1.0" encoding="utf-8"?>
<sst xmlns="http://schemas.openxmlformats.org/spreadsheetml/2006/main" count="971" uniqueCount="378">
  <si>
    <t>Nome</t>
  </si>
  <si>
    <t>Cognome</t>
  </si>
  <si>
    <t>sesso</t>
  </si>
  <si>
    <t>data nascita</t>
  </si>
  <si>
    <t>società</t>
  </si>
  <si>
    <t>categoria</t>
  </si>
  <si>
    <t>B</t>
  </si>
  <si>
    <t>F</t>
  </si>
  <si>
    <t>E</t>
  </si>
  <si>
    <t>R</t>
  </si>
  <si>
    <t>A</t>
  </si>
  <si>
    <t>L</t>
  </si>
  <si>
    <t>H</t>
  </si>
  <si>
    <t>S</t>
  </si>
  <si>
    <t>C</t>
  </si>
  <si>
    <t>CATEGORIE MASCHILI</t>
  </si>
  <si>
    <t>anno di nascita</t>
  </si>
  <si>
    <t>età</t>
  </si>
  <si>
    <t>da</t>
  </si>
  <si>
    <t>a</t>
  </si>
  <si>
    <t>D</t>
  </si>
  <si>
    <t>G</t>
  </si>
  <si>
    <t>pettorale</t>
  </si>
  <si>
    <t>tempo</t>
  </si>
  <si>
    <t>nome</t>
  </si>
  <si>
    <t>cognome</t>
  </si>
  <si>
    <t>squadra</t>
  </si>
  <si>
    <t>Sesso</t>
  </si>
  <si>
    <t>CATEGORIE FEMMINILI</t>
  </si>
  <si>
    <t>P</t>
  </si>
  <si>
    <t>T</t>
  </si>
  <si>
    <t>anno</t>
  </si>
  <si>
    <t>U</t>
  </si>
  <si>
    <t>Z</t>
  </si>
  <si>
    <t>Mario</t>
  </si>
  <si>
    <t>Calasso</t>
  </si>
  <si>
    <t>m</t>
  </si>
  <si>
    <t>Podistica Peralto</t>
  </si>
  <si>
    <t xml:space="preserve">Cesare </t>
  </si>
  <si>
    <t>Siri</t>
  </si>
  <si>
    <t>Emozioni Sport Team</t>
  </si>
  <si>
    <t>Claudia</t>
  </si>
  <si>
    <t>Crovetto</t>
  </si>
  <si>
    <t>f</t>
  </si>
  <si>
    <t>Patrizia</t>
  </si>
  <si>
    <t>Cantore</t>
  </si>
  <si>
    <t>Multedo 1930</t>
  </si>
  <si>
    <t>La Pietra</t>
  </si>
  <si>
    <t>libero</t>
  </si>
  <si>
    <t>Stefano</t>
  </si>
  <si>
    <t>Cambiaso Risso</t>
  </si>
  <si>
    <t>Laura</t>
  </si>
  <si>
    <t>Vidano</t>
  </si>
  <si>
    <t>Atletica Varazze</t>
  </si>
  <si>
    <t xml:space="preserve">Marco </t>
  </si>
  <si>
    <t>Alessandro</t>
  </si>
  <si>
    <t>Mauceri</t>
  </si>
  <si>
    <t>Vincenzo</t>
  </si>
  <si>
    <t>Trionfo Ligure</t>
  </si>
  <si>
    <t>Montelli</t>
  </si>
  <si>
    <t>Gianfranco</t>
  </si>
  <si>
    <t>Marchetti</t>
  </si>
  <si>
    <t>Salvatore</t>
  </si>
  <si>
    <t>Panucci</t>
  </si>
  <si>
    <t>Claudio</t>
  </si>
  <si>
    <t>Zerboni</t>
  </si>
  <si>
    <t>Massimo</t>
  </si>
  <si>
    <t>Giuliano</t>
  </si>
  <si>
    <t>Traggiai</t>
  </si>
  <si>
    <t>Forhans Team</t>
  </si>
  <si>
    <t>GAU</t>
  </si>
  <si>
    <t>Dario</t>
  </si>
  <si>
    <t>Cavalletti</t>
  </si>
  <si>
    <t xml:space="preserve">Pasquale </t>
  </si>
  <si>
    <t>Sorrentino</t>
  </si>
  <si>
    <t>Maratoneti Genovesi</t>
  </si>
  <si>
    <t xml:space="preserve">Umberto </t>
  </si>
  <si>
    <t>Patrucco</t>
  </si>
  <si>
    <t>Boggeri Arquata</t>
  </si>
  <si>
    <t>Fois</t>
  </si>
  <si>
    <t>Daniela</t>
  </si>
  <si>
    <t>Franco</t>
  </si>
  <si>
    <t>Rocella</t>
  </si>
  <si>
    <t>Atletica Valpolcevera</t>
  </si>
  <si>
    <t>Francesco</t>
  </si>
  <si>
    <t>Atletica Vallescrivia</t>
  </si>
  <si>
    <t>Enrico</t>
  </si>
  <si>
    <t>Costa</t>
  </si>
  <si>
    <t>Gilberto</t>
  </si>
  <si>
    <t>Alessio</t>
  </si>
  <si>
    <t>Violi</t>
  </si>
  <si>
    <t>Vaccari</t>
  </si>
  <si>
    <t>Antonio</t>
  </si>
  <si>
    <t>Saponaro</t>
  </si>
  <si>
    <t xml:space="preserve">Michele </t>
  </si>
  <si>
    <t>Cavalleri</t>
  </si>
  <si>
    <t>Camera</t>
  </si>
  <si>
    <t>Atletica Ovadese</t>
  </si>
  <si>
    <t>Ernesto</t>
  </si>
  <si>
    <t>Calenda</t>
  </si>
  <si>
    <t>Parodi</t>
  </si>
  <si>
    <t>Federico</t>
  </si>
  <si>
    <t>Testino</t>
  </si>
  <si>
    <t>Delta spedizioni</t>
  </si>
  <si>
    <t>Roberto</t>
  </si>
  <si>
    <t>Nervi</t>
  </si>
  <si>
    <t>Oliveri</t>
  </si>
  <si>
    <t>Pastorino</t>
  </si>
  <si>
    <t>Cellerino</t>
  </si>
  <si>
    <t>Atletica Frecce Zena</t>
  </si>
  <si>
    <t>Cristina</t>
  </si>
  <si>
    <t>Bavazzano</t>
  </si>
  <si>
    <t>Enzo</t>
  </si>
  <si>
    <t xml:space="preserve">Rosario </t>
  </si>
  <si>
    <t>Abbate</t>
  </si>
  <si>
    <t>Giaume</t>
  </si>
  <si>
    <t>Testa</t>
  </si>
  <si>
    <t>Davide</t>
  </si>
  <si>
    <t>Ivan</t>
  </si>
  <si>
    <t>Merlo</t>
  </si>
  <si>
    <t>Obiettivo Danza</t>
  </si>
  <si>
    <t>Bessini</t>
  </si>
  <si>
    <t>Giovanna</t>
  </si>
  <si>
    <t>Mazzucco</t>
  </si>
  <si>
    <t>Puddu</t>
  </si>
  <si>
    <t>Andrea</t>
  </si>
  <si>
    <t>Repetto</t>
  </si>
  <si>
    <t>Rita</t>
  </si>
  <si>
    <t>Marchet</t>
  </si>
  <si>
    <t>Carlo</t>
  </si>
  <si>
    <t>Rosiello</t>
  </si>
  <si>
    <t>Fabio</t>
  </si>
  <si>
    <t>Fiumanò</t>
  </si>
  <si>
    <t>Mauro</t>
  </si>
  <si>
    <t>Ilaria</t>
  </si>
  <si>
    <t>Pasa</t>
  </si>
  <si>
    <t>ovadese trail team</t>
  </si>
  <si>
    <t>Danilo</t>
  </si>
  <si>
    <t>Giacopetti</t>
  </si>
  <si>
    <t>Silanus</t>
  </si>
  <si>
    <t>Alberto</t>
  </si>
  <si>
    <t>Carraro</t>
  </si>
  <si>
    <t>Adriano</t>
  </si>
  <si>
    <t>Morelli</t>
  </si>
  <si>
    <t>tavella</t>
  </si>
  <si>
    <t>orietta</t>
  </si>
  <si>
    <t>gianni</t>
  </si>
  <si>
    <t>Walter</t>
  </si>
  <si>
    <t>Sergio</t>
  </si>
  <si>
    <t>diflorio</t>
  </si>
  <si>
    <t>Solvey</t>
  </si>
  <si>
    <t>Rattazzi</t>
  </si>
  <si>
    <t>Giovanni</t>
  </si>
  <si>
    <t>Giorgio</t>
  </si>
  <si>
    <t>Belloni</t>
  </si>
  <si>
    <t>Giacchetta</t>
  </si>
  <si>
    <t>Gianni</t>
  </si>
  <si>
    <t>Icardi</t>
  </si>
  <si>
    <t>Damiano</t>
  </si>
  <si>
    <t>Guida</t>
  </si>
  <si>
    <t>Cartotecnica Piemontese</t>
  </si>
  <si>
    <t xml:space="preserve">Simone </t>
  </si>
  <si>
    <t>Aiachini</t>
  </si>
  <si>
    <t>Paolo</t>
  </si>
  <si>
    <t>Laguzzi</t>
  </si>
  <si>
    <t>Pisani</t>
  </si>
  <si>
    <t>Aldo</t>
  </si>
  <si>
    <t>Risso</t>
  </si>
  <si>
    <t>Loris</t>
  </si>
  <si>
    <t>Tardito</t>
  </si>
  <si>
    <t>Luciano</t>
  </si>
  <si>
    <t>Bongiovanni</t>
  </si>
  <si>
    <t>Angela</t>
  </si>
  <si>
    <t>Vallarino</t>
  </si>
  <si>
    <t>Ferrandi</t>
  </si>
  <si>
    <t>Pagani</t>
  </si>
  <si>
    <t>Universale Don Bosco</t>
  </si>
  <si>
    <t>Chiara</t>
  </si>
  <si>
    <t>Raschillà</t>
  </si>
  <si>
    <t>Pesce</t>
  </si>
  <si>
    <t>Linuccia</t>
  </si>
  <si>
    <t>Grassi</t>
  </si>
  <si>
    <t>Atletica Sarzano</t>
  </si>
  <si>
    <t>Bertone</t>
  </si>
  <si>
    <t>Costantino</t>
  </si>
  <si>
    <t>giuseppe</t>
  </si>
  <si>
    <t>paolo</t>
  </si>
  <si>
    <t>scavino</t>
  </si>
  <si>
    <t>caterina</t>
  </si>
  <si>
    <t>carrà</t>
  </si>
  <si>
    <t>sai frecce bianche</t>
  </si>
  <si>
    <t xml:space="preserve">annalisa </t>
  </si>
  <si>
    <t>fagnoni</t>
  </si>
  <si>
    <t>monti</t>
  </si>
  <si>
    <t>michela</t>
  </si>
  <si>
    <t>galante</t>
  </si>
  <si>
    <t>massimiliano</t>
  </si>
  <si>
    <t>olivari</t>
  </si>
  <si>
    <t>maria</t>
  </si>
  <si>
    <t>verdu sanchez</t>
  </si>
  <si>
    <t>valentina</t>
  </si>
  <si>
    <t>caraffini</t>
  </si>
  <si>
    <t>roberto</t>
  </si>
  <si>
    <t>cappelli</t>
  </si>
  <si>
    <t>uisp</t>
  </si>
  <si>
    <t>nello</t>
  </si>
  <si>
    <t>talocchi</t>
  </si>
  <si>
    <t>g.p.banca d'italia</t>
  </si>
  <si>
    <t>gino</t>
  </si>
  <si>
    <t>tripodi</t>
  </si>
  <si>
    <t xml:space="preserve">andrea </t>
  </si>
  <si>
    <t>topazio</t>
  </si>
  <si>
    <t>malinconico</t>
  </si>
  <si>
    <t>daniele</t>
  </si>
  <si>
    <t>tomasetti</t>
  </si>
  <si>
    <t>atletica novese</t>
  </si>
  <si>
    <t>cecchellani</t>
  </si>
  <si>
    <t>sprio</t>
  </si>
  <si>
    <t>Pichetto</t>
  </si>
  <si>
    <t>bolognesi</t>
  </si>
  <si>
    <t>slimane</t>
  </si>
  <si>
    <t>tichoudad</t>
  </si>
  <si>
    <t>felice</t>
  </si>
  <si>
    <t>resca</t>
  </si>
  <si>
    <t>podistica savonese</t>
  </si>
  <si>
    <t>giuiseppe</t>
  </si>
  <si>
    <t>rattazzi</t>
  </si>
  <si>
    <t>luigi</t>
  </si>
  <si>
    <t>carlini</t>
  </si>
  <si>
    <t>ester</t>
  </si>
  <si>
    <t>bruzzone</t>
  </si>
  <si>
    <t>mauro</t>
  </si>
  <si>
    <t>bruzzo</t>
  </si>
  <si>
    <t>milici</t>
  </si>
  <si>
    <t>claudio</t>
  </si>
  <si>
    <t>zanoni</t>
  </si>
  <si>
    <t>domenico</t>
  </si>
  <si>
    <t>bottino</t>
  </si>
  <si>
    <t>carolina</t>
  </si>
  <si>
    <t>libera</t>
  </si>
  <si>
    <t>ruperto</t>
  </si>
  <si>
    <t>giancarlo</t>
  </si>
  <si>
    <t>icardi</t>
  </si>
  <si>
    <t>torino</t>
  </si>
  <si>
    <t>bruno</t>
  </si>
  <si>
    <t>tassitro</t>
  </si>
  <si>
    <t>lucio</t>
  </si>
  <si>
    <t>cubeddu</t>
  </si>
  <si>
    <t>gau</t>
  </si>
  <si>
    <t>luciano</t>
  </si>
  <si>
    <t>malfettani</t>
  </si>
  <si>
    <t>francesco</t>
  </si>
  <si>
    <t>bozzo</t>
  </si>
  <si>
    <t>franzone</t>
  </si>
  <si>
    <t>guasti</t>
  </si>
  <si>
    <t>gianbattista</t>
  </si>
  <si>
    <t>forte</t>
  </si>
  <si>
    <t>stefano</t>
  </si>
  <si>
    <t>marsiglia</t>
  </si>
  <si>
    <t>mario</t>
  </si>
  <si>
    <t>arado</t>
  </si>
  <si>
    <t>schepis</t>
  </si>
  <si>
    <t>nino</t>
  </si>
  <si>
    <t>corsi</t>
  </si>
  <si>
    <t>enrico</t>
  </si>
  <si>
    <t>achille</t>
  </si>
  <si>
    <t>faranda</t>
  </si>
  <si>
    <t>ata acqui terme</t>
  </si>
  <si>
    <t>sabrina</t>
  </si>
  <si>
    <t>prunotto</t>
  </si>
  <si>
    <t>esternato</t>
  </si>
  <si>
    <t>franco</t>
  </si>
  <si>
    <t>ghiglione</t>
  </si>
  <si>
    <t>pietronave</t>
  </si>
  <si>
    <t>isgro</t>
  </si>
  <si>
    <t>sky runners quinto</t>
  </si>
  <si>
    <t>giuliano</t>
  </si>
  <si>
    <t>canepa</t>
  </si>
  <si>
    <t>maratoneti del tigulio</t>
  </si>
  <si>
    <t>hicham</t>
  </si>
  <si>
    <t>dhimi</t>
  </si>
  <si>
    <t>maratoneti capriatesi</t>
  </si>
  <si>
    <t>maurizio</t>
  </si>
  <si>
    <t>ascanio</t>
  </si>
  <si>
    <t>ferrarini</t>
  </si>
  <si>
    <t>citta di genova</t>
  </si>
  <si>
    <t>ottonello</t>
  </si>
  <si>
    <t>motta</t>
  </si>
  <si>
    <t>sandro</t>
  </si>
  <si>
    <t>andrea</t>
  </si>
  <si>
    <t>martinoni</t>
  </si>
  <si>
    <t>fulvio</t>
  </si>
  <si>
    <t>manori</t>
  </si>
  <si>
    <t>de martino</t>
  </si>
  <si>
    <t>frezosi</t>
  </si>
  <si>
    <t>dario</t>
  </si>
  <si>
    <t>torriani</t>
  </si>
  <si>
    <t>carla</t>
  </si>
  <si>
    <t>ferrazzo</t>
  </si>
  <si>
    <t>siri</t>
  </si>
  <si>
    <t>moreno</t>
  </si>
  <si>
    <t>casella</t>
  </si>
  <si>
    <t>color lab</t>
  </si>
  <si>
    <t>vincenzo</t>
  </si>
  <si>
    <t>di mariano</t>
  </si>
  <si>
    <t>riccardo</t>
  </si>
  <si>
    <t>cffs cogoleto</t>
  </si>
  <si>
    <t>pier paolo</t>
  </si>
  <si>
    <t>ponta</t>
  </si>
  <si>
    <t>antonio</t>
  </si>
  <si>
    <t>gioffre</t>
  </si>
  <si>
    <t xml:space="preserve">gian luca </t>
  </si>
  <si>
    <t>roccu</t>
  </si>
  <si>
    <t>adriano</t>
  </si>
  <si>
    <t>marchese</t>
  </si>
  <si>
    <t>nadia</t>
  </si>
  <si>
    <t>perfumo</t>
  </si>
  <si>
    <t>chiabrera</t>
  </si>
  <si>
    <t>barillari</t>
  </si>
  <si>
    <t>d'angelo</t>
  </si>
  <si>
    <t>gianna</t>
  </si>
  <si>
    <t>merello</t>
  </si>
  <si>
    <t>piccardo</t>
  </si>
  <si>
    <t>raimondo</t>
  </si>
  <si>
    <t>cintoli</t>
  </si>
  <si>
    <t>conterno</t>
  </si>
  <si>
    <t>maratoneti  del tigulio</t>
  </si>
  <si>
    <t>fabio</t>
  </si>
  <si>
    <t>ledda</t>
  </si>
  <si>
    <t>massimo</t>
  </si>
  <si>
    <t>borgo</t>
  </si>
  <si>
    <t>ottolia</t>
  </si>
  <si>
    <t>viviana</t>
  </si>
  <si>
    <t>di bartolo</t>
  </si>
  <si>
    <t>rita</t>
  </si>
  <si>
    <t>pippo</t>
  </si>
  <si>
    <t>giorgio</t>
  </si>
  <si>
    <t>pennacchi</t>
  </si>
  <si>
    <t>lega navale italiana</t>
  </si>
  <si>
    <t>dennis</t>
  </si>
  <si>
    <t>simeoni</t>
  </si>
  <si>
    <t>grella</t>
  </si>
  <si>
    <t>salvatore</t>
  </si>
  <si>
    <t>castagnino</t>
  </si>
  <si>
    <t>atletica due perle</t>
  </si>
  <si>
    <t>giacone</t>
  </si>
  <si>
    <t>baudenasca</t>
  </si>
  <si>
    <t>maria assunta</t>
  </si>
  <si>
    <t>ambrosio</t>
  </si>
  <si>
    <t>luca</t>
  </si>
  <si>
    <t>tacchini</t>
  </si>
  <si>
    <t>gabriella</t>
  </si>
  <si>
    <t>zini</t>
  </si>
  <si>
    <t>ricci</t>
  </si>
  <si>
    <t>silvia</t>
  </si>
  <si>
    <t>peirone</t>
  </si>
  <si>
    <t>gian franco</t>
  </si>
  <si>
    <t>poggio</t>
  </si>
  <si>
    <t>passadore</t>
  </si>
  <si>
    <t>Civardi</t>
  </si>
  <si>
    <t>montaldo</t>
  </si>
  <si>
    <t>città di Genova</t>
  </si>
  <si>
    <t>tardito</t>
  </si>
  <si>
    <t xml:space="preserve">atletica novese </t>
  </si>
  <si>
    <t>atletica valpocevera</t>
  </si>
  <si>
    <t>atletica ovadese</t>
  </si>
  <si>
    <t>maratoneti genovesi</t>
  </si>
  <si>
    <t>cambiaso risso</t>
  </si>
  <si>
    <t>atletica vallescrivia</t>
  </si>
  <si>
    <t>cartotecnica</t>
  </si>
  <si>
    <t>atletica valpolcevera</t>
  </si>
  <si>
    <t>trionfo ligure</t>
  </si>
  <si>
    <t>TEAM</t>
  </si>
  <si>
    <t>NUMERO PARTECIPANTI</t>
  </si>
  <si>
    <t>classifica  societa'</t>
  </si>
  <si>
    <t>classifica categoria</t>
  </si>
  <si>
    <t>classifica generale</t>
  </si>
  <si>
    <t>classifica femminile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</si>
</sst>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[h]:mm:ss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ooper Black"/>
      <family val="1"/>
    </font>
    <font>
      <b/>
      <sz val="11"/>
      <color theme="1"/>
      <name val="Cooper Black"/>
      <family val="1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164" fontId="7" fillId="0" borderId="2" xfId="0" applyNumberFormat="1" applyFont="1" applyBorder="1"/>
    <xf numFmtId="164" fontId="8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" xfId="0" applyFont="1" applyBorder="1"/>
    <xf numFmtId="0" fontId="9" fillId="0" borderId="2" xfId="0" applyFont="1" applyBorder="1"/>
    <xf numFmtId="14" fontId="9" fillId="0" borderId="2" xfId="0" applyNumberFormat="1" applyFont="1" applyBorder="1"/>
    <xf numFmtId="0" fontId="9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/>
    <xf numFmtId="14" fontId="9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0" fillId="0" borderId="2" xfId="0" applyFont="1" applyBorder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21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1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8"/>
    <col min="2" max="2" width="8" style="17" customWidth="1"/>
    <col min="3" max="3" width="19.140625" style="17" customWidth="1"/>
    <col min="4" max="4" width="19" style="17" customWidth="1"/>
    <col min="5" max="5" width="7.42578125" style="17" bestFit="1" customWidth="1"/>
    <col min="6" max="6" width="16.5703125" style="17" customWidth="1"/>
    <col min="7" max="7" width="12.140625" style="18" customWidth="1"/>
    <col min="8" max="8" width="20.28515625" style="18" customWidth="1"/>
    <col min="9" max="9" width="25.7109375" style="17" customWidth="1"/>
    <col min="10" max="16384" width="9.140625" style="18"/>
  </cols>
  <sheetData>
    <row r="1" spans="1:9" s="9" customFormat="1" x14ac:dyDescent="0.25">
      <c r="B1" s="3"/>
      <c r="C1" s="4" t="s">
        <v>0</v>
      </c>
      <c r="D1" s="4" t="s">
        <v>1</v>
      </c>
      <c r="E1" s="4" t="s">
        <v>2</v>
      </c>
      <c r="F1" s="5" t="s">
        <v>3</v>
      </c>
      <c r="G1" s="6" t="s">
        <v>31</v>
      </c>
      <c r="H1" s="7" t="s">
        <v>5</v>
      </c>
      <c r="I1" s="8" t="s">
        <v>4</v>
      </c>
    </row>
    <row r="2" spans="1:9" s="9" customFormat="1" x14ac:dyDescent="0.25">
      <c r="A2" s="9">
        <v>1</v>
      </c>
      <c r="B2" s="3">
        <v>115</v>
      </c>
      <c r="C2" s="10" t="s">
        <v>34</v>
      </c>
      <c r="D2" s="10" t="s">
        <v>35</v>
      </c>
      <c r="E2" s="10" t="s">
        <v>36</v>
      </c>
      <c r="F2" s="11">
        <v>21186</v>
      </c>
      <c r="G2" s="12">
        <v>1958</v>
      </c>
      <c r="H2" s="13" t="str">
        <f>IF(E2="M",IF(ISNA(VLOOKUP(G2,Categorie!$A$14:$B$114,2,FALSE)), "Categoria non trovata",VLOOKUP(G2,Categorie!$A$14:$B$114,2,FALSE)),IF(ISNA(VLOOKUP(G2,Categorie!$H$14:$I$114,2,FALSE)), "Categoria non trovata",VLOOKUP(G2,Categorie!$H$14:$I$114,2,FALSE)))</f>
        <v>E</v>
      </c>
      <c r="I2" s="14" t="s">
        <v>37</v>
      </c>
    </row>
    <row r="3" spans="1:9" s="9" customFormat="1" x14ac:dyDescent="0.25">
      <c r="A3" s="9">
        <v>2</v>
      </c>
      <c r="B3" s="3">
        <v>116</v>
      </c>
      <c r="C3" s="10" t="s">
        <v>38</v>
      </c>
      <c r="D3" s="10" t="s">
        <v>39</v>
      </c>
      <c r="E3" s="10" t="s">
        <v>36</v>
      </c>
      <c r="F3" s="11">
        <v>23012</v>
      </c>
      <c r="G3" s="12">
        <f t="shared" ref="G3:G31" si="0">IF(YEAR(F3) &lt;1914,"",YEAR(F3))</f>
        <v>1963</v>
      </c>
      <c r="H3" s="13" t="str">
        <f>IF(E3="M",IF(ISNA(VLOOKUP(G3,Categorie!$A$14:$B$114,2,FALSE)), "Categoria non trovata",VLOOKUP(G3,Categorie!$A$14:$B$114,2,FALSE)),IF(ISNA(VLOOKUP(G3,Categorie!$H$14:$I$114,2,FALSE)), "Categoria non trovata",VLOOKUP(G3,Categorie!$H$14:$I$114,2,FALSE)))</f>
        <v>D</v>
      </c>
      <c r="I3" s="14" t="s">
        <v>40</v>
      </c>
    </row>
    <row r="4" spans="1:9" s="9" customFormat="1" x14ac:dyDescent="0.25">
      <c r="A4" s="9">
        <v>3</v>
      </c>
      <c r="B4" s="3">
        <v>117</v>
      </c>
      <c r="C4" s="10" t="s">
        <v>41</v>
      </c>
      <c r="D4" s="10" t="s">
        <v>42</v>
      </c>
      <c r="E4" s="10" t="s">
        <v>43</v>
      </c>
      <c r="F4" s="11">
        <v>26665</v>
      </c>
      <c r="G4" s="12">
        <f t="shared" si="0"/>
        <v>1973</v>
      </c>
      <c r="H4" s="13" t="str">
        <f>IF(E4="M",IF(ISNA(VLOOKUP(G4,Categorie!$A$14:$B$114,2,FALSE)), "Categoria non trovata",VLOOKUP(G4,Categorie!$A$14:$B$114,2,FALSE)),IF(ISNA(VLOOKUP(G4,Categorie!$H$14:$I$114,2,FALSE)), "Categoria non trovata",VLOOKUP(G4,Categorie!$H$14:$I$114,2,FALSE)))</f>
        <v>R</v>
      </c>
      <c r="I4" s="14" t="s">
        <v>37</v>
      </c>
    </row>
    <row r="5" spans="1:9" s="9" customFormat="1" x14ac:dyDescent="0.25">
      <c r="A5" s="9">
        <v>4</v>
      </c>
      <c r="B5" s="3">
        <v>118</v>
      </c>
      <c r="C5" s="10" t="s">
        <v>44</v>
      </c>
      <c r="D5" s="10" t="s">
        <v>45</v>
      </c>
      <c r="E5" s="10" t="s">
        <v>43</v>
      </c>
      <c r="F5" s="11">
        <v>24838</v>
      </c>
      <c r="G5" s="12">
        <f t="shared" si="0"/>
        <v>1968</v>
      </c>
      <c r="H5" s="13" t="str">
        <f>IF(E5="M",IF(ISNA(VLOOKUP(G5,Categorie!$A$14:$B$114,2,FALSE)), "Categoria non trovata",VLOOKUP(G5,Categorie!$A$14:$B$114,2,FALSE)),IF(ISNA(VLOOKUP(G5,Categorie!$H$14:$I$114,2,FALSE)), "Categoria non trovata",VLOOKUP(G5,Categorie!$H$14:$I$114,2,FALSE)))</f>
        <v>S</v>
      </c>
      <c r="I5" s="14" t="s">
        <v>46</v>
      </c>
    </row>
    <row r="6" spans="1:9" s="9" customFormat="1" x14ac:dyDescent="0.25">
      <c r="A6" s="9">
        <v>5</v>
      </c>
      <c r="B6" s="3">
        <v>119</v>
      </c>
      <c r="C6" s="10" t="s">
        <v>34</v>
      </c>
      <c r="D6" s="10" t="s">
        <v>47</v>
      </c>
      <c r="E6" s="10" t="s">
        <v>36</v>
      </c>
      <c r="F6" s="11">
        <v>24108</v>
      </c>
      <c r="G6" s="12">
        <f t="shared" si="0"/>
        <v>1966</v>
      </c>
      <c r="H6" s="13" t="str">
        <f>IF(E6="M",IF(ISNA(VLOOKUP(G6,Categorie!$A$14:$B$114,2,FALSE)), "Categoria non trovata",VLOOKUP(G6,Categorie!$A$14:$B$114,2,FALSE)),IF(ISNA(VLOOKUP(G6,Categorie!$H$14:$I$114,2,FALSE)), "Categoria non trovata",VLOOKUP(G6,Categorie!$H$14:$I$114,2,FALSE)))</f>
        <v>C</v>
      </c>
      <c r="I6" s="14" t="s">
        <v>46</v>
      </c>
    </row>
    <row r="7" spans="1:9" s="9" customFormat="1" x14ac:dyDescent="0.25">
      <c r="A7" s="9">
        <v>6</v>
      </c>
      <c r="B7" s="3">
        <v>120</v>
      </c>
      <c r="C7" s="10" t="s">
        <v>104</v>
      </c>
      <c r="D7" s="10" t="s">
        <v>105</v>
      </c>
      <c r="E7" s="10" t="s">
        <v>36</v>
      </c>
      <c r="F7" s="11">
        <v>23377</v>
      </c>
      <c r="G7" s="12">
        <f t="shared" si="0"/>
        <v>1964</v>
      </c>
      <c r="H7" s="13" t="str">
        <f>IF(E7="M",IF(ISNA(VLOOKUP(G7,Categorie!$A$14:$B$114,2,FALSE)), "Categoria non trovata",VLOOKUP(G7,Categorie!$A$14:$B$114,2,FALSE)),IF(ISNA(VLOOKUP(G7,Categorie!$H$14:$I$114,2,FALSE)), "Categoria non trovata",VLOOKUP(G7,Categorie!$H$14:$I$114,2,FALSE)))</f>
        <v>D</v>
      </c>
      <c r="I7" s="14" t="s">
        <v>97</v>
      </c>
    </row>
    <row r="8" spans="1:9" s="9" customFormat="1" x14ac:dyDescent="0.25">
      <c r="A8" s="9">
        <v>7</v>
      </c>
      <c r="B8" s="3">
        <v>121</v>
      </c>
      <c r="C8" s="10" t="s">
        <v>64</v>
      </c>
      <c r="D8" s="10" t="s">
        <v>106</v>
      </c>
      <c r="E8" s="10" t="s">
        <v>36</v>
      </c>
      <c r="F8" s="11">
        <v>21186</v>
      </c>
      <c r="G8" s="12">
        <f t="shared" si="0"/>
        <v>1958</v>
      </c>
      <c r="H8" s="13" t="str">
        <f>IF(E8="M",IF(ISNA(VLOOKUP(G8,Categorie!$A$14:$B$114,2,FALSE)), "Categoria non trovata",VLOOKUP(G8,Categorie!$A$14:$B$114,2,FALSE)),IF(ISNA(VLOOKUP(G8,Categorie!$H$14:$I$114,2,FALSE)), "Categoria non trovata",VLOOKUP(G8,Categorie!$H$14:$I$114,2,FALSE)))</f>
        <v>E</v>
      </c>
      <c r="I8" s="14" t="s">
        <v>361</v>
      </c>
    </row>
    <row r="9" spans="1:9" s="9" customFormat="1" x14ac:dyDescent="0.25">
      <c r="A9" s="9">
        <v>8</v>
      </c>
      <c r="B9" s="3">
        <v>123</v>
      </c>
      <c r="C9" s="10" t="s">
        <v>55</v>
      </c>
      <c r="D9" s="10" t="s">
        <v>56</v>
      </c>
      <c r="E9" s="10" t="s">
        <v>36</v>
      </c>
      <c r="F9" s="11">
        <v>24108</v>
      </c>
      <c r="G9" s="12">
        <f t="shared" si="0"/>
        <v>1966</v>
      </c>
      <c r="H9" s="13" t="str">
        <f>IF(E9="M",IF(ISNA(VLOOKUP(G9,Categorie!$A$14:$B$114,2,FALSE)), "Categoria non trovata",VLOOKUP(G9,Categorie!$A$14:$B$114,2,FALSE)),IF(ISNA(VLOOKUP(G9,Categorie!$H$14:$I$114,2,FALSE)), "Categoria non trovata",VLOOKUP(G9,Categorie!$H$14:$I$114,2,FALSE)))</f>
        <v>C</v>
      </c>
      <c r="I9" s="14" t="s">
        <v>50</v>
      </c>
    </row>
    <row r="10" spans="1:9" s="9" customFormat="1" x14ac:dyDescent="0.25">
      <c r="A10" s="9">
        <v>9</v>
      </c>
      <c r="B10" s="3">
        <v>124</v>
      </c>
      <c r="C10" s="10" t="s">
        <v>51</v>
      </c>
      <c r="D10" s="10" t="s">
        <v>52</v>
      </c>
      <c r="E10" s="10" t="s">
        <v>43</v>
      </c>
      <c r="F10" s="11">
        <v>24838</v>
      </c>
      <c r="G10" s="12">
        <f t="shared" si="0"/>
        <v>1968</v>
      </c>
      <c r="H10" s="13" t="str">
        <f>IF(E10="M",IF(ISNA(VLOOKUP(G10,Categorie!$A$14:$B$114,2,FALSE)), "Categoria non trovata",VLOOKUP(G10,Categorie!$A$14:$B$114,2,FALSE)),IF(ISNA(VLOOKUP(G10,Categorie!$H$14:$I$114,2,FALSE)), "Categoria non trovata",VLOOKUP(G10,Categorie!$H$14:$I$114,2,FALSE)))</f>
        <v>S</v>
      </c>
      <c r="I10" s="14" t="s">
        <v>37</v>
      </c>
    </row>
    <row r="11" spans="1:9" s="9" customFormat="1" x14ac:dyDescent="0.25">
      <c r="A11" s="9">
        <v>10</v>
      </c>
      <c r="B11" s="3">
        <v>125</v>
      </c>
      <c r="C11" s="10" t="s">
        <v>94</v>
      </c>
      <c r="D11" s="10" t="s">
        <v>107</v>
      </c>
      <c r="E11" s="10" t="s">
        <v>36</v>
      </c>
      <c r="F11" s="11">
        <v>23012</v>
      </c>
      <c r="G11" s="12">
        <f t="shared" si="0"/>
        <v>1963</v>
      </c>
      <c r="H11" s="13" t="str">
        <f>IF(E11="M",IF(ISNA(VLOOKUP(G11,Categorie!$A$14:$B$114,2,FALSE)), "Categoria non trovata",VLOOKUP(G11,Categorie!$A$14:$B$114,2,FALSE)),IF(ISNA(VLOOKUP(G11,Categorie!$H$14:$I$114,2,FALSE)), "Categoria non trovata",VLOOKUP(G11,Categorie!$H$14:$I$114,2,FALSE)))</f>
        <v>D</v>
      </c>
      <c r="I11" s="14" t="s">
        <v>40</v>
      </c>
    </row>
    <row r="12" spans="1:9" s="9" customFormat="1" x14ac:dyDescent="0.25">
      <c r="A12" s="9">
        <v>11</v>
      </c>
      <c r="B12" s="3">
        <v>127</v>
      </c>
      <c r="C12" s="10" t="s">
        <v>54</v>
      </c>
      <c r="D12" s="10" t="s">
        <v>216</v>
      </c>
      <c r="E12" s="10" t="s">
        <v>36</v>
      </c>
      <c r="F12" s="15">
        <v>23743</v>
      </c>
      <c r="G12" s="12">
        <f t="shared" si="0"/>
        <v>1965</v>
      </c>
      <c r="H12" s="13" t="str">
        <f>IF(E12="M",IF(ISNA(VLOOKUP(G12,Categorie!$A$14:$B$114,2,FALSE)), "Categoria non trovata",VLOOKUP(G12,Categorie!$A$14:$B$114,2,FALSE)),IF(ISNA(VLOOKUP(G12,Categorie!$H$14:$I$114,2,FALSE)), "Categoria non trovata",VLOOKUP(G12,Categorie!$H$14:$I$114,2,FALSE)))</f>
        <v>D</v>
      </c>
      <c r="I12" s="10" t="s">
        <v>83</v>
      </c>
    </row>
    <row r="13" spans="1:9" s="9" customFormat="1" x14ac:dyDescent="0.25">
      <c r="A13" s="9">
        <v>12</v>
      </c>
      <c r="B13" s="3">
        <v>128</v>
      </c>
      <c r="C13" s="10" t="s">
        <v>57</v>
      </c>
      <c r="D13" s="10" t="s">
        <v>61</v>
      </c>
      <c r="E13" s="10" t="s">
        <v>36</v>
      </c>
      <c r="F13" s="15">
        <v>17533</v>
      </c>
      <c r="G13" s="12">
        <f t="shared" si="0"/>
        <v>1948</v>
      </c>
      <c r="H13" s="13" t="str">
        <f>IF(E13="M",IF(ISNA(VLOOKUP(G13,Categorie!$A$14:$B$114,2,FALSE)), "Categoria non trovata",VLOOKUP(G13,Categorie!$A$14:$B$114,2,FALSE)),IF(ISNA(VLOOKUP(G13,Categorie!$H$14:$I$114,2,FALSE)), "Categoria non trovata",VLOOKUP(G13,Categorie!$H$14:$I$114,2,FALSE)))</f>
        <v>G</v>
      </c>
      <c r="I13" s="10" t="s">
        <v>58</v>
      </c>
    </row>
    <row r="14" spans="1:9" s="9" customFormat="1" x14ac:dyDescent="0.25">
      <c r="A14" s="9">
        <v>13</v>
      </c>
      <c r="B14" s="3">
        <v>129</v>
      </c>
      <c r="C14" s="10" t="s">
        <v>60</v>
      </c>
      <c r="D14" s="10" t="s">
        <v>59</v>
      </c>
      <c r="E14" s="10" t="s">
        <v>36</v>
      </c>
      <c r="F14" s="15">
        <v>15707</v>
      </c>
      <c r="G14" s="12">
        <f t="shared" si="0"/>
        <v>1943</v>
      </c>
      <c r="H14" s="13" t="str">
        <f>IF(E14="M",IF(ISNA(VLOOKUP(G14,Categorie!$A$14:$B$114,2,FALSE)), "Categoria non trovata",VLOOKUP(G14,Categorie!$A$14:$B$114,2,FALSE)),IF(ISNA(VLOOKUP(G14,Categorie!$H$14:$I$114,2,FALSE)), "Categoria non trovata",VLOOKUP(G14,Categorie!$H$14:$I$114,2,FALSE)))</f>
        <v>H</v>
      </c>
      <c r="I14" s="10" t="s">
        <v>58</v>
      </c>
    </row>
    <row r="15" spans="1:9" s="9" customFormat="1" x14ac:dyDescent="0.25">
      <c r="A15" s="9">
        <v>14</v>
      </c>
      <c r="B15" s="3">
        <v>130</v>
      </c>
      <c r="C15" s="10" t="s">
        <v>62</v>
      </c>
      <c r="D15" s="10" t="s">
        <v>63</v>
      </c>
      <c r="E15" s="10" t="s">
        <v>36</v>
      </c>
      <c r="F15" s="15">
        <v>16072</v>
      </c>
      <c r="G15" s="12">
        <f t="shared" si="0"/>
        <v>1944</v>
      </c>
      <c r="H15" s="13" t="str">
        <f>IF(E15="M",IF(ISNA(VLOOKUP(G15,Categorie!$A$14:$B$114,2,FALSE)), "Categoria non trovata",VLOOKUP(G15,Categorie!$A$14:$B$114,2,FALSE)),IF(ISNA(VLOOKUP(G15,Categorie!$H$14:$I$114,2,FALSE)), "Categoria non trovata",VLOOKUP(G15,Categorie!$H$14:$I$114,2,FALSE)))</f>
        <v>H</v>
      </c>
      <c r="I15" s="10" t="s">
        <v>58</v>
      </c>
    </row>
    <row r="16" spans="1:9" s="9" customFormat="1" x14ac:dyDescent="0.25">
      <c r="A16" s="9">
        <v>15</v>
      </c>
      <c r="B16" s="3">
        <v>131</v>
      </c>
      <c r="C16" s="10" t="s">
        <v>64</v>
      </c>
      <c r="D16" s="10" t="s">
        <v>65</v>
      </c>
      <c r="E16" s="10" t="s">
        <v>36</v>
      </c>
      <c r="F16" s="15">
        <v>14246</v>
      </c>
      <c r="G16" s="12">
        <f t="shared" si="0"/>
        <v>1939</v>
      </c>
      <c r="H16" s="13" t="str">
        <f>IF(E16="M",IF(ISNA(VLOOKUP(G16,Categorie!$A$14:$B$114,2,FALSE)), "Categoria non trovata",VLOOKUP(G16,Categorie!$A$14:$B$114,2,FALSE)),IF(ISNA(VLOOKUP(G16,Categorie!$H$14:$I$114,2,FALSE)), "Categoria non trovata",VLOOKUP(G16,Categorie!$H$14:$I$114,2,FALSE)))</f>
        <v>L</v>
      </c>
      <c r="I16" s="10" t="s">
        <v>58</v>
      </c>
    </row>
    <row r="17" spans="1:9" s="9" customFormat="1" x14ac:dyDescent="0.25">
      <c r="A17" s="9">
        <v>16</v>
      </c>
      <c r="B17" s="3">
        <v>132</v>
      </c>
      <c r="C17" s="10" t="s">
        <v>66</v>
      </c>
      <c r="D17" s="10" t="s">
        <v>218</v>
      </c>
      <c r="E17" s="10" t="s">
        <v>36</v>
      </c>
      <c r="F17" s="15">
        <v>22282</v>
      </c>
      <c r="G17" s="12">
        <f t="shared" si="0"/>
        <v>1961</v>
      </c>
      <c r="H17" s="13" t="str">
        <f>IF(E17="M",IF(ISNA(VLOOKUP(G17,Categorie!$A$14:$B$114,2,FALSE)), "Categoria non trovata",VLOOKUP(G17,Categorie!$A$14:$B$114,2,FALSE)),IF(ISNA(VLOOKUP(G17,Categorie!$H$14:$I$114,2,FALSE)), "Categoria non trovata",VLOOKUP(G17,Categorie!$H$14:$I$114,2,FALSE)))</f>
        <v>D</v>
      </c>
      <c r="I17" s="10" t="s">
        <v>37</v>
      </c>
    </row>
    <row r="18" spans="1:9" s="9" customFormat="1" x14ac:dyDescent="0.25">
      <c r="A18" s="9">
        <v>17</v>
      </c>
      <c r="B18" s="3">
        <v>133</v>
      </c>
      <c r="C18" s="10" t="s">
        <v>67</v>
      </c>
      <c r="D18" s="10" t="s">
        <v>68</v>
      </c>
      <c r="E18" s="10" t="s">
        <v>36</v>
      </c>
      <c r="F18" s="15">
        <v>32143</v>
      </c>
      <c r="G18" s="12">
        <f t="shared" si="0"/>
        <v>1988</v>
      </c>
      <c r="H18" s="13" t="str">
        <f>IF(E18="M",IF(ISNA(VLOOKUP(G18,Categorie!$A$14:$B$114,2,FALSE)), "Categoria non trovata",VLOOKUP(G18,Categorie!$A$14:$B$114,2,FALSE)),IF(ISNA(VLOOKUP(G18,Categorie!$H$14:$I$114,2,FALSE)), "Categoria non trovata",VLOOKUP(G18,Categorie!$H$14:$I$114,2,FALSE)))</f>
        <v>A</v>
      </c>
      <c r="I18" s="10" t="s">
        <v>69</v>
      </c>
    </row>
    <row r="19" spans="1:9" s="9" customFormat="1" x14ac:dyDescent="0.25">
      <c r="A19" s="9">
        <v>18</v>
      </c>
      <c r="B19" s="3">
        <v>135</v>
      </c>
      <c r="C19" s="10" t="s">
        <v>71</v>
      </c>
      <c r="D19" s="10" t="s">
        <v>72</v>
      </c>
      <c r="E19" s="10" t="s">
        <v>36</v>
      </c>
      <c r="F19" s="15">
        <v>19725</v>
      </c>
      <c r="G19" s="12">
        <f t="shared" si="0"/>
        <v>1954</v>
      </c>
      <c r="H19" s="13" t="s">
        <v>7</v>
      </c>
      <c r="I19" s="10" t="s">
        <v>37</v>
      </c>
    </row>
    <row r="20" spans="1:9" s="9" customFormat="1" x14ac:dyDescent="0.25">
      <c r="A20" s="9">
        <v>19</v>
      </c>
      <c r="B20" s="3">
        <v>136</v>
      </c>
      <c r="C20" s="10" t="s">
        <v>73</v>
      </c>
      <c r="D20" s="10" t="s">
        <v>74</v>
      </c>
      <c r="E20" s="10" t="s">
        <v>36</v>
      </c>
      <c r="F20" s="15">
        <v>24838</v>
      </c>
      <c r="G20" s="12">
        <f t="shared" si="0"/>
        <v>1968</v>
      </c>
      <c r="H20" s="13" t="str">
        <f>IF(E20="M",IF(ISNA(VLOOKUP(G20,Categorie!$A$14:$B$114,2,FALSE)), "Categoria non trovata",VLOOKUP(G20,Categorie!$A$14:$B$114,2,FALSE)),IF(ISNA(VLOOKUP(G20,Categorie!$H$14:$I$114,2,FALSE)), "Categoria non trovata",VLOOKUP(G20,Categorie!$H$14:$I$114,2,FALSE)))</f>
        <v>C</v>
      </c>
      <c r="I20" s="10" t="s">
        <v>75</v>
      </c>
    </row>
    <row r="21" spans="1:9" s="9" customFormat="1" x14ac:dyDescent="0.25">
      <c r="A21" s="9">
        <v>20</v>
      </c>
      <c r="B21" s="3">
        <v>137</v>
      </c>
      <c r="C21" s="10" t="s">
        <v>76</v>
      </c>
      <c r="D21" s="10" t="s">
        <v>77</v>
      </c>
      <c r="E21" s="10" t="s">
        <v>36</v>
      </c>
      <c r="F21" s="11">
        <v>23012</v>
      </c>
      <c r="G21" s="12">
        <f t="shared" si="0"/>
        <v>1963</v>
      </c>
      <c r="H21" s="13" t="str">
        <f>IF(E21="M",IF(ISNA(VLOOKUP(G21,Categorie!$A$14:$B$114,2,FALSE)), "Categoria non trovata",VLOOKUP(G21,Categorie!$A$14:$B$114,2,FALSE)),IF(ISNA(VLOOKUP(G21,Categorie!$H$14:$I$114,2,FALSE)), "Categoria non trovata",VLOOKUP(G21,Categorie!$H$14:$I$114,2,FALSE)))</f>
        <v>D</v>
      </c>
      <c r="I21" s="10" t="s">
        <v>78</v>
      </c>
    </row>
    <row r="22" spans="1:9" s="9" customFormat="1" x14ac:dyDescent="0.25">
      <c r="A22" s="9">
        <v>21</v>
      </c>
      <c r="B22" s="3">
        <v>138</v>
      </c>
      <c r="C22" s="10" t="s">
        <v>80</v>
      </c>
      <c r="D22" s="10" t="s">
        <v>79</v>
      </c>
      <c r="E22" s="10" t="s">
        <v>43</v>
      </c>
      <c r="F22" s="11">
        <v>22647</v>
      </c>
      <c r="G22" s="12">
        <f t="shared" si="0"/>
        <v>1962</v>
      </c>
      <c r="H22" s="13" t="str">
        <f>IF(E22="M",IF(ISNA(VLOOKUP(G22,Categorie!$A$14:$B$114,2,FALSE)), "Categoria non trovata",VLOOKUP(G22,Categorie!$A$14:$B$114,2,FALSE)),IF(ISNA(VLOOKUP(G22,Categorie!$H$14:$I$114,2,FALSE)), "Categoria non trovata",VLOOKUP(G22,Categorie!$H$14:$I$114,2,FALSE)))</f>
        <v>T</v>
      </c>
      <c r="I22" s="10" t="s">
        <v>78</v>
      </c>
    </row>
    <row r="23" spans="1:9" s="9" customFormat="1" x14ac:dyDescent="0.25">
      <c r="A23" s="9">
        <v>22</v>
      </c>
      <c r="B23" s="3">
        <v>139</v>
      </c>
      <c r="C23" s="10" t="s">
        <v>81</v>
      </c>
      <c r="D23" s="10" t="s">
        <v>82</v>
      </c>
      <c r="E23" s="10" t="s">
        <v>36</v>
      </c>
      <c r="F23" s="11">
        <v>16803</v>
      </c>
      <c r="G23" s="12">
        <f t="shared" si="0"/>
        <v>1946</v>
      </c>
      <c r="H23" s="13" t="str">
        <f>IF(E23="M",IF(ISNA(VLOOKUP(G23,Categorie!$A$14:$B$114,2,FALSE)), "Categoria non trovata",VLOOKUP(G23,Categorie!$A$14:$B$114,2,FALSE)),IF(ISNA(VLOOKUP(G23,Categorie!$H$14:$I$114,2,FALSE)), "Categoria non trovata",VLOOKUP(G23,Categorie!$H$14:$I$114,2,FALSE)))</f>
        <v>G</v>
      </c>
      <c r="I23" s="10" t="s">
        <v>83</v>
      </c>
    </row>
    <row r="24" spans="1:9" s="9" customFormat="1" x14ac:dyDescent="0.25">
      <c r="A24" s="9">
        <v>23</v>
      </c>
      <c r="B24" s="3">
        <v>140</v>
      </c>
      <c r="C24" s="10" t="s">
        <v>84</v>
      </c>
      <c r="D24" s="10" t="s">
        <v>358</v>
      </c>
      <c r="E24" s="10" t="s">
        <v>36</v>
      </c>
      <c r="F24" s="11">
        <v>20455</v>
      </c>
      <c r="G24" s="12">
        <f t="shared" si="0"/>
        <v>1956</v>
      </c>
      <c r="H24" s="13" t="str">
        <f>IF(E24="M",IF(ISNA(VLOOKUP(G24,Categorie!$A$14:$B$114,2,FALSE)), "Categoria non trovata",VLOOKUP(G24,Categorie!$A$14:$B$114,2,FALSE)),IF(ISNA(VLOOKUP(G24,Categorie!$H$14:$I$114,2,FALSE)), "Categoria non trovata",VLOOKUP(G24,Categorie!$H$14:$I$114,2,FALSE)))</f>
        <v>E</v>
      </c>
      <c r="I24" s="10" t="s">
        <v>85</v>
      </c>
    </row>
    <row r="25" spans="1:9" s="9" customFormat="1" x14ac:dyDescent="0.25">
      <c r="A25" s="9">
        <v>24</v>
      </c>
      <c r="B25" s="3">
        <v>141</v>
      </c>
      <c r="C25" s="10" t="s">
        <v>86</v>
      </c>
      <c r="D25" s="10" t="s">
        <v>87</v>
      </c>
      <c r="E25" s="10" t="s">
        <v>36</v>
      </c>
      <c r="F25" s="11">
        <v>24108</v>
      </c>
      <c r="G25" s="12">
        <f t="shared" si="0"/>
        <v>1966</v>
      </c>
      <c r="H25" s="13" t="str">
        <f>IF(E25="M",IF(ISNA(VLOOKUP(G25,Categorie!$A$14:$B$114,2,FALSE)), "Categoria non trovata",VLOOKUP(G25,Categorie!$A$14:$B$114,2,FALSE)),IF(ISNA(VLOOKUP(G25,Categorie!$H$14:$I$114,2,FALSE)), "Categoria non trovata",VLOOKUP(G25,Categorie!$H$14:$I$114,2,FALSE)))</f>
        <v>C</v>
      </c>
      <c r="I25" s="10" t="s">
        <v>85</v>
      </c>
    </row>
    <row r="26" spans="1:9" s="9" customFormat="1" x14ac:dyDescent="0.25">
      <c r="A26" s="9">
        <v>25</v>
      </c>
      <c r="B26" s="3">
        <v>142</v>
      </c>
      <c r="C26" s="10" t="s">
        <v>88</v>
      </c>
      <c r="D26" s="10" t="s">
        <v>87</v>
      </c>
      <c r="E26" s="10" t="s">
        <v>36</v>
      </c>
      <c r="F26" s="11">
        <v>25204</v>
      </c>
      <c r="G26" s="12">
        <f t="shared" si="0"/>
        <v>1969</v>
      </c>
      <c r="H26" s="13" t="str">
        <f>IF(E26="M",IF(ISNA(VLOOKUP(G26,Categorie!$A$14:$B$114,2,FALSE)), "Categoria non trovata",VLOOKUP(G26,Categorie!$A$14:$B$114,2,FALSE)),IF(ISNA(VLOOKUP(G26,Categorie!$H$14:$I$114,2,FALSE)), "Categoria non trovata",VLOOKUP(G26,Categorie!$H$14:$I$114,2,FALSE)))</f>
        <v>C</v>
      </c>
      <c r="I26" s="10" t="s">
        <v>85</v>
      </c>
    </row>
    <row r="27" spans="1:9" s="9" customFormat="1" x14ac:dyDescent="0.25">
      <c r="A27" s="9">
        <v>26</v>
      </c>
      <c r="B27" s="3">
        <v>143</v>
      </c>
      <c r="C27" s="10" t="s">
        <v>89</v>
      </c>
      <c r="D27" s="10" t="s">
        <v>90</v>
      </c>
      <c r="E27" s="10" t="s">
        <v>36</v>
      </c>
      <c r="F27" s="11">
        <v>31413</v>
      </c>
      <c r="G27" s="12">
        <f t="shared" si="0"/>
        <v>1986</v>
      </c>
      <c r="H27" s="13" t="str">
        <f>IF(E27="M",IF(ISNA(VLOOKUP(G27,Categorie!$A$14:$B$114,2,FALSE)), "Categoria non trovata",VLOOKUP(G27,Categorie!$A$14:$B$114,2,FALSE)),IF(ISNA(VLOOKUP(G27,Categorie!$H$14:$I$114,2,FALSE)), "Categoria non trovata",VLOOKUP(G27,Categorie!$H$14:$I$114,2,FALSE)))</f>
        <v>A</v>
      </c>
      <c r="I27" s="10" t="s">
        <v>40</v>
      </c>
    </row>
    <row r="28" spans="1:9" s="9" customFormat="1" x14ac:dyDescent="0.25">
      <c r="A28" s="9">
        <v>27</v>
      </c>
      <c r="B28" s="3">
        <v>144</v>
      </c>
      <c r="C28" s="10" t="s">
        <v>86</v>
      </c>
      <c r="D28" s="10" t="s">
        <v>91</v>
      </c>
      <c r="E28" s="10" t="s">
        <v>36</v>
      </c>
      <c r="F28" s="11">
        <v>24838</v>
      </c>
      <c r="G28" s="12">
        <f t="shared" si="0"/>
        <v>1968</v>
      </c>
      <c r="H28" s="13" t="str">
        <f>IF(E28="M",IF(ISNA(VLOOKUP(G28,Categorie!$A$14:$B$114,2,FALSE)), "Categoria non trovata",VLOOKUP(G28,Categorie!$A$14:$B$114,2,FALSE)),IF(ISNA(VLOOKUP(G28,Categorie!$H$14:$I$114,2,FALSE)), "Categoria non trovata",VLOOKUP(G28,Categorie!$H$14:$I$114,2,FALSE)))</f>
        <v>C</v>
      </c>
      <c r="I28" s="10" t="s">
        <v>48</v>
      </c>
    </row>
    <row r="29" spans="1:9" s="9" customFormat="1" x14ac:dyDescent="0.25">
      <c r="A29" s="9">
        <v>28</v>
      </c>
      <c r="B29" s="3">
        <v>145</v>
      </c>
      <c r="C29" s="10" t="s">
        <v>92</v>
      </c>
      <c r="D29" s="10" t="s">
        <v>93</v>
      </c>
      <c r="E29" s="10" t="s">
        <v>36</v>
      </c>
      <c r="F29" s="11">
        <v>16438</v>
      </c>
      <c r="G29" s="12">
        <f t="shared" si="0"/>
        <v>1945</v>
      </c>
      <c r="H29" s="13" t="str">
        <f>IF(E29="M",IF(ISNA(VLOOKUP(G29,Categorie!$A$14:$B$114,2,FALSE)), "Categoria non trovata",VLOOKUP(G29,Categorie!$A$14:$B$114,2,FALSE)),IF(ISNA(VLOOKUP(G29,Categorie!$H$14:$I$114,2,FALSE)), "Categoria non trovata",VLOOKUP(G29,Categorie!$H$14:$I$114,2,FALSE)))</f>
        <v>H</v>
      </c>
      <c r="I29" s="14" t="s">
        <v>361</v>
      </c>
    </row>
    <row r="30" spans="1:9" s="9" customFormat="1" x14ac:dyDescent="0.25">
      <c r="A30" s="9">
        <v>29</v>
      </c>
      <c r="B30" s="3">
        <v>146</v>
      </c>
      <c r="C30" s="10" t="s">
        <v>94</v>
      </c>
      <c r="D30" s="10" t="s">
        <v>95</v>
      </c>
      <c r="E30" s="10" t="s">
        <v>36</v>
      </c>
      <c r="F30" s="11">
        <v>21186</v>
      </c>
      <c r="G30" s="12">
        <f t="shared" si="0"/>
        <v>1958</v>
      </c>
      <c r="H30" s="13" t="str">
        <f>IF(E30="M",IF(ISNA(VLOOKUP(G30,Categorie!$A$14:$B$114,2,FALSE)), "Categoria non trovata",VLOOKUP(G30,Categorie!$A$14:$B$114,2,FALSE)),IF(ISNA(VLOOKUP(G30,Categorie!$H$14:$I$114,2,FALSE)), "Categoria non trovata",VLOOKUP(G30,Categorie!$H$14:$I$114,2,FALSE)))</f>
        <v>E</v>
      </c>
      <c r="I30" s="14" t="s">
        <v>361</v>
      </c>
    </row>
    <row r="31" spans="1:9" s="9" customFormat="1" x14ac:dyDescent="0.25">
      <c r="A31" s="9">
        <v>30</v>
      </c>
      <c r="B31" s="3">
        <v>147</v>
      </c>
      <c r="C31" s="10" t="s">
        <v>86</v>
      </c>
      <c r="D31" s="10" t="s">
        <v>95</v>
      </c>
      <c r="E31" s="10" t="s">
        <v>36</v>
      </c>
      <c r="F31" s="11">
        <v>36892</v>
      </c>
      <c r="G31" s="12">
        <f t="shared" si="0"/>
        <v>2001</v>
      </c>
      <c r="H31" s="13" t="str">
        <f>IF(E31="M",IF(ISNA(VLOOKUP(G31,Categorie!$A$14:$B$114,2,FALSE)), "Categoria non trovata",VLOOKUP(G31,Categorie!$A$14:$B$114,2,FALSE)),IF(ISNA(VLOOKUP(G31,Categorie!$H$14:$I$114,2,FALSE)), "Categoria non trovata",VLOOKUP(G31,Categorie!$H$14:$I$114,2,FALSE)))</f>
        <v>A</v>
      </c>
      <c r="I31" s="14" t="s">
        <v>361</v>
      </c>
    </row>
    <row r="32" spans="1:9" s="9" customFormat="1" x14ac:dyDescent="0.25">
      <c r="A32" s="9">
        <v>31</v>
      </c>
      <c r="B32" s="3">
        <v>148</v>
      </c>
      <c r="C32" s="10" t="s">
        <v>81</v>
      </c>
      <c r="D32" s="10" t="s">
        <v>96</v>
      </c>
      <c r="E32" s="10" t="s">
        <v>36</v>
      </c>
      <c r="F32" s="11">
        <v>17899</v>
      </c>
      <c r="G32" s="12">
        <f t="shared" ref="G32:G51" si="1">IF(YEAR(F32) &lt;1914,"",YEAR(F32))</f>
        <v>1949</v>
      </c>
      <c r="H32" s="13" t="str">
        <f>IF(E32="M",IF(ISNA(VLOOKUP(G32,Categorie!$A$14:$B$114,2,FALSE)), "Categoria non trovata",VLOOKUP(G32,Categorie!$A$14:$B$114,2,FALSE)),IF(ISNA(VLOOKUP(G32,Categorie!$H$14:$I$114,2,FALSE)), "Categoria non trovata",VLOOKUP(G32,Categorie!$H$14:$I$114,2,FALSE)))</f>
        <v>G</v>
      </c>
      <c r="I32" s="10" t="s">
        <v>97</v>
      </c>
    </row>
    <row r="33" spans="1:9" s="9" customFormat="1" x14ac:dyDescent="0.25">
      <c r="A33" s="9">
        <v>32</v>
      </c>
      <c r="B33" s="3">
        <v>149</v>
      </c>
      <c r="C33" s="10" t="s">
        <v>98</v>
      </c>
      <c r="D33" s="10" t="s">
        <v>99</v>
      </c>
      <c r="E33" s="10" t="s">
        <v>36</v>
      </c>
      <c r="F33" s="11">
        <v>20090</v>
      </c>
      <c r="G33" s="12">
        <f t="shared" si="1"/>
        <v>1955</v>
      </c>
      <c r="H33" s="13" t="str">
        <f>IF(E33="M",IF(ISNA(VLOOKUP(G33,Categorie!$A$14:$B$114,2,FALSE)), "Categoria non trovata",VLOOKUP(G33,Categorie!$A$14:$B$114,2,FALSE)),IF(ISNA(VLOOKUP(G33,Categorie!$H$14:$I$114,2,FALSE)), "Categoria non trovata",VLOOKUP(G33,Categorie!$H$14:$I$114,2,FALSE)))</f>
        <v>F</v>
      </c>
      <c r="I33" s="10" t="s">
        <v>75</v>
      </c>
    </row>
    <row r="34" spans="1:9" s="9" customFormat="1" x14ac:dyDescent="0.25">
      <c r="A34" s="9">
        <v>33</v>
      </c>
      <c r="B34" s="3">
        <v>150</v>
      </c>
      <c r="C34" s="10" t="s">
        <v>54</v>
      </c>
      <c r="D34" s="10" t="s">
        <v>100</v>
      </c>
      <c r="E34" s="10" t="s">
        <v>36</v>
      </c>
      <c r="F34" s="11">
        <v>26299</v>
      </c>
      <c r="G34" s="12">
        <f t="shared" si="1"/>
        <v>1972</v>
      </c>
      <c r="H34" s="13" t="str">
        <f>IF(E34="M",IF(ISNA(VLOOKUP(G34,Categorie!$A$14:$B$114,2,FALSE)), "Categoria non trovata",VLOOKUP(G34,Categorie!$A$14:$B$114,2,FALSE)),IF(ISNA(VLOOKUP(G34,Categorie!$H$14:$I$114,2,FALSE)), "Categoria non trovata",VLOOKUP(G34,Categorie!$H$14:$I$114,2,FALSE)))</f>
        <v>B</v>
      </c>
      <c r="I34" s="10" t="s">
        <v>40</v>
      </c>
    </row>
    <row r="35" spans="1:9" s="9" customFormat="1" x14ac:dyDescent="0.25">
      <c r="A35" s="9">
        <v>34</v>
      </c>
      <c r="B35" s="3">
        <v>180</v>
      </c>
      <c r="C35" s="10" t="s">
        <v>101</v>
      </c>
      <c r="D35" s="10" t="s">
        <v>102</v>
      </c>
      <c r="E35" s="10" t="s">
        <v>36</v>
      </c>
      <c r="F35" s="11">
        <v>21551</v>
      </c>
      <c r="G35" s="12">
        <f t="shared" si="1"/>
        <v>1959</v>
      </c>
      <c r="H35" s="13" t="str">
        <f>IF(E35="M",IF(ISNA(VLOOKUP(G35,Categorie!$A$14:$B$114,2,FALSE)), "Categoria non trovata",VLOOKUP(G35,Categorie!$A$14:$B$114,2,FALSE)),IF(ISNA(VLOOKUP(G35,Categorie!$H$14:$I$114,2,FALSE)), "Categoria non trovata",VLOOKUP(G35,Categorie!$H$14:$I$114,2,FALSE)))</f>
        <v>E</v>
      </c>
      <c r="I35" s="10" t="s">
        <v>85</v>
      </c>
    </row>
    <row r="36" spans="1:9" s="9" customFormat="1" x14ac:dyDescent="0.25">
      <c r="A36" s="9">
        <v>35</v>
      </c>
      <c r="B36" s="3">
        <v>181</v>
      </c>
      <c r="C36" s="10" t="s">
        <v>49</v>
      </c>
      <c r="D36" s="10" t="s">
        <v>108</v>
      </c>
      <c r="E36" s="10" t="s">
        <v>36</v>
      </c>
      <c r="F36" s="11">
        <v>23743</v>
      </c>
      <c r="G36" s="12">
        <f t="shared" si="1"/>
        <v>1965</v>
      </c>
      <c r="H36" s="13" t="str">
        <f>IF(E36="M",IF(ISNA(VLOOKUP(G36,Categorie!$A$14:$B$114,2,FALSE)), "Categoria non trovata",VLOOKUP(G36,Categorie!$A$14:$B$114,2,FALSE)),IF(ISNA(VLOOKUP(G36,Categorie!$H$14:$I$114,2,FALSE)), "Categoria non trovata",VLOOKUP(G36,Categorie!$H$14:$I$114,2,FALSE)))</f>
        <v>D</v>
      </c>
      <c r="I36" s="10" t="s">
        <v>109</v>
      </c>
    </row>
    <row r="37" spans="1:9" s="9" customFormat="1" x14ac:dyDescent="0.25">
      <c r="A37" s="9">
        <v>36</v>
      </c>
      <c r="B37" s="3">
        <v>183</v>
      </c>
      <c r="C37" s="10" t="s">
        <v>110</v>
      </c>
      <c r="D37" s="10" t="s">
        <v>111</v>
      </c>
      <c r="E37" s="10" t="s">
        <v>43</v>
      </c>
      <c r="F37" s="11">
        <v>27395</v>
      </c>
      <c r="G37" s="12">
        <f t="shared" si="1"/>
        <v>1975</v>
      </c>
      <c r="H37" s="13" t="str">
        <f>IF(E37="M",IF(ISNA(VLOOKUP(G37,Categorie!$A$14:$B$114,2,FALSE)), "Categoria non trovata",VLOOKUP(G37,Categorie!$A$14:$B$114,2,FALSE)),IF(ISNA(VLOOKUP(G37,Categorie!$H$14:$I$114,2,FALSE)), "Categoria non trovata",VLOOKUP(G37,Categorie!$H$14:$I$114,2,FALSE)))</f>
        <v>R</v>
      </c>
      <c r="I37" s="10" t="s">
        <v>53</v>
      </c>
    </row>
    <row r="38" spans="1:9" s="9" customFormat="1" x14ac:dyDescent="0.25">
      <c r="A38" s="9">
        <v>37</v>
      </c>
      <c r="B38" s="3">
        <v>184</v>
      </c>
      <c r="C38" s="10" t="s">
        <v>112</v>
      </c>
      <c r="D38" s="10" t="s">
        <v>217</v>
      </c>
      <c r="E38" s="10" t="s">
        <v>36</v>
      </c>
      <c r="F38" s="11">
        <v>23012</v>
      </c>
      <c r="G38" s="12">
        <f t="shared" si="1"/>
        <v>1963</v>
      </c>
      <c r="H38" s="13" t="str">
        <f>IF(E38="M",IF(ISNA(VLOOKUP(G38,Categorie!$A$14:$B$114,2,FALSE)), "Categoria non trovata",VLOOKUP(G38,Categorie!$A$14:$B$114,2,FALSE)),IF(ISNA(VLOOKUP(G38,Categorie!$H$14:$I$114,2,FALSE)), "Categoria non trovata",VLOOKUP(G38,Categorie!$H$14:$I$114,2,FALSE)))</f>
        <v>D</v>
      </c>
      <c r="I38" s="14" t="s">
        <v>361</v>
      </c>
    </row>
    <row r="39" spans="1:9" s="9" customFormat="1" x14ac:dyDescent="0.25">
      <c r="A39" s="9">
        <v>38</v>
      </c>
      <c r="B39" s="3">
        <v>185</v>
      </c>
      <c r="C39" s="10" t="s">
        <v>113</v>
      </c>
      <c r="D39" s="10" t="s">
        <v>114</v>
      </c>
      <c r="E39" s="10" t="s">
        <v>36</v>
      </c>
      <c r="F39" s="11">
        <v>20090</v>
      </c>
      <c r="G39" s="12">
        <f t="shared" si="1"/>
        <v>1955</v>
      </c>
      <c r="H39" s="13" t="str">
        <f>IF(E39="M",IF(ISNA(VLOOKUP(G39,Categorie!$A$14:$B$114,2,FALSE)), "Categoria non trovata",VLOOKUP(G39,Categorie!$A$14:$B$114,2,FALSE)),IF(ISNA(VLOOKUP(G39,Categorie!$H$14:$I$114,2,FALSE)), "Categoria non trovata",VLOOKUP(G39,Categorie!$H$14:$I$114,2,FALSE)))</f>
        <v>F</v>
      </c>
      <c r="I39" s="10" t="s">
        <v>50</v>
      </c>
    </row>
    <row r="40" spans="1:9" s="9" customFormat="1" x14ac:dyDescent="0.25">
      <c r="A40" s="9">
        <v>39</v>
      </c>
      <c r="B40" s="3">
        <v>186</v>
      </c>
      <c r="C40" s="10" t="s">
        <v>336</v>
      </c>
      <c r="D40" s="10" t="s">
        <v>115</v>
      </c>
      <c r="E40" s="10" t="s">
        <v>36</v>
      </c>
      <c r="F40" s="11">
        <v>29587</v>
      </c>
      <c r="G40" s="12">
        <v>1947</v>
      </c>
      <c r="H40" s="13" t="str">
        <f>IF(E40="M",IF(ISNA(VLOOKUP(G40,Categorie!$A$14:$B$114,2,FALSE)), "Categoria non trovata",VLOOKUP(G40,Categorie!$A$14:$B$114,2,FALSE)),IF(ISNA(VLOOKUP(G40,Categorie!$H$14:$I$114,2,FALSE)), "Categoria non trovata",VLOOKUP(G40,Categorie!$H$14:$I$114,2,FALSE)))</f>
        <v>G</v>
      </c>
      <c r="I40" s="10" t="s">
        <v>267</v>
      </c>
    </row>
    <row r="41" spans="1:9" s="9" customFormat="1" x14ac:dyDescent="0.25">
      <c r="A41" s="9">
        <v>40</v>
      </c>
      <c r="B41" s="3">
        <v>187</v>
      </c>
      <c r="C41" s="10" t="s">
        <v>84</v>
      </c>
      <c r="D41" s="10" t="s">
        <v>116</v>
      </c>
      <c r="E41" s="10" t="s">
        <v>36</v>
      </c>
      <c r="F41" s="11">
        <v>22647</v>
      </c>
      <c r="G41" s="12">
        <f t="shared" si="1"/>
        <v>1962</v>
      </c>
      <c r="H41" s="13" t="str">
        <f>IF(E41="M",IF(ISNA(VLOOKUP(G41,Categorie!$A$14:$B$114,2,FALSE)), "Categoria non trovata",VLOOKUP(G41,Categorie!$A$14:$B$114,2,FALSE)),IF(ISNA(VLOOKUP(G41,Categorie!$H$14:$I$114,2,FALSE)), "Categoria non trovata",VLOOKUP(G41,Categorie!$H$14:$I$114,2,FALSE)))</f>
        <v>D</v>
      </c>
      <c r="I41" s="10" t="s">
        <v>37</v>
      </c>
    </row>
    <row r="42" spans="1:9" s="9" customFormat="1" x14ac:dyDescent="0.25">
      <c r="A42" s="9">
        <v>41</v>
      </c>
      <c r="B42" s="3">
        <v>188</v>
      </c>
      <c r="C42" s="10" t="s">
        <v>117</v>
      </c>
      <c r="D42" s="10" t="s">
        <v>106</v>
      </c>
      <c r="E42" s="10" t="s">
        <v>36</v>
      </c>
      <c r="F42" s="11">
        <v>33970</v>
      </c>
      <c r="G42" s="12">
        <f t="shared" si="1"/>
        <v>1993</v>
      </c>
      <c r="H42" s="13" t="str">
        <f>IF(E42="M",IF(ISNA(VLOOKUP(G42,Categorie!$A$14:$B$114,2,FALSE)), "Categoria non trovata",VLOOKUP(G42,Categorie!$A$14:$B$114,2,FALSE)),IF(ISNA(VLOOKUP(G42,Categorie!$H$14:$I$114,2,FALSE)), "Categoria non trovata",VLOOKUP(G42,Categorie!$H$14:$I$114,2,FALSE)))</f>
        <v>A</v>
      </c>
      <c r="I42" s="10" t="s">
        <v>48</v>
      </c>
    </row>
    <row r="43" spans="1:9" s="9" customFormat="1" x14ac:dyDescent="0.25">
      <c r="A43" s="9">
        <v>42</v>
      </c>
      <c r="B43" s="3">
        <v>189</v>
      </c>
      <c r="C43" s="10" t="s">
        <v>118</v>
      </c>
      <c r="D43" s="10" t="s">
        <v>119</v>
      </c>
      <c r="E43" s="10" t="s">
        <v>36</v>
      </c>
      <c r="F43" s="11">
        <v>20821</v>
      </c>
      <c r="G43" s="12">
        <f t="shared" si="1"/>
        <v>1957</v>
      </c>
      <c r="H43" s="13" t="str">
        <f>IF(E43="M",IF(ISNA(VLOOKUP(G43,Categorie!$A$14:$B$114,2,FALSE)), "Categoria non trovata",VLOOKUP(G43,Categorie!$A$14:$B$114,2,FALSE)),IF(ISNA(VLOOKUP(G43,Categorie!$H$14:$I$114,2,FALSE)), "Categoria non trovata",VLOOKUP(G43,Categorie!$H$14:$I$114,2,FALSE)))</f>
        <v>E</v>
      </c>
      <c r="I43" s="10" t="s">
        <v>120</v>
      </c>
    </row>
    <row r="44" spans="1:9" s="9" customFormat="1" x14ac:dyDescent="0.25">
      <c r="A44" s="9">
        <v>43</v>
      </c>
      <c r="B44" s="3">
        <v>190</v>
      </c>
      <c r="C44" s="10" t="s">
        <v>49</v>
      </c>
      <c r="D44" s="10" t="s">
        <v>121</v>
      </c>
      <c r="E44" s="10" t="s">
        <v>36</v>
      </c>
      <c r="F44" s="11">
        <v>15342</v>
      </c>
      <c r="G44" s="12">
        <f t="shared" si="1"/>
        <v>1942</v>
      </c>
      <c r="H44" s="13" t="str">
        <f>IF(E44="M",IF(ISNA(VLOOKUP(G44,Categorie!$A$14:$B$114,2,FALSE)), "Categoria non trovata",VLOOKUP(G44,Categorie!$A$14:$B$114,2,FALSE)),IF(ISNA(VLOOKUP(G44,Categorie!$H$14:$I$114,2,FALSE)), "Categoria non trovata",VLOOKUP(G44,Categorie!$H$14:$I$114,2,FALSE)))</f>
        <v>H</v>
      </c>
      <c r="I44" s="14" t="s">
        <v>361</v>
      </c>
    </row>
    <row r="45" spans="1:9" s="9" customFormat="1" x14ac:dyDescent="0.25">
      <c r="A45" s="9">
        <v>44</v>
      </c>
      <c r="B45" s="3">
        <v>192</v>
      </c>
      <c r="C45" s="10" t="s">
        <v>122</v>
      </c>
      <c r="D45" s="10" t="s">
        <v>123</v>
      </c>
      <c r="E45" s="10" t="s">
        <v>43</v>
      </c>
      <c r="F45" s="11">
        <v>17899</v>
      </c>
      <c r="G45" s="12">
        <f t="shared" si="1"/>
        <v>1949</v>
      </c>
      <c r="H45" s="13" t="str">
        <f>IF(E45="M",IF(ISNA(VLOOKUP(G45,Categorie!$A$14:$B$114,2,FALSE)), "Categoria non trovata",VLOOKUP(G45,Categorie!$A$14:$B$114,2,FALSE)),IF(ISNA(VLOOKUP(G45,Categorie!$H$14:$I$114,2,FALSE)), "Categoria non trovata",VLOOKUP(G45,Categorie!$H$14:$I$114,2,FALSE)))</f>
        <v>Z</v>
      </c>
      <c r="I45" s="14" t="s">
        <v>361</v>
      </c>
    </row>
    <row r="46" spans="1:9" s="9" customFormat="1" x14ac:dyDescent="0.25">
      <c r="A46" s="9">
        <v>45</v>
      </c>
      <c r="B46" s="3">
        <v>193</v>
      </c>
      <c r="C46" s="10" t="s">
        <v>54</v>
      </c>
      <c r="D46" s="10" t="s">
        <v>124</v>
      </c>
      <c r="E46" s="10" t="s">
        <v>36</v>
      </c>
      <c r="F46" s="11">
        <v>33604</v>
      </c>
      <c r="G46" s="12">
        <f t="shared" si="1"/>
        <v>1992</v>
      </c>
      <c r="H46" s="13" t="str">
        <f>IF(E46="M",IF(ISNA(VLOOKUP(G46,Categorie!$A$14:$B$114,2,FALSE)), "Categoria non trovata",VLOOKUP(G46,Categorie!$A$14:$B$114,2,FALSE)),IF(ISNA(VLOOKUP(G46,Categorie!$H$14:$I$114,2,FALSE)), "Categoria non trovata",VLOOKUP(G46,Categorie!$H$14:$I$114,2,FALSE)))</f>
        <v>A</v>
      </c>
      <c r="I46" s="10" t="s">
        <v>48</v>
      </c>
    </row>
    <row r="47" spans="1:9" s="9" customFormat="1" x14ac:dyDescent="0.25">
      <c r="A47" s="9">
        <v>46</v>
      </c>
      <c r="B47" s="3">
        <v>194</v>
      </c>
      <c r="C47" s="10" t="s">
        <v>125</v>
      </c>
      <c r="D47" s="10" t="s">
        <v>126</v>
      </c>
      <c r="E47" s="10" t="s">
        <v>36</v>
      </c>
      <c r="F47" s="11">
        <v>21916</v>
      </c>
      <c r="G47" s="12">
        <f t="shared" si="1"/>
        <v>1960</v>
      </c>
      <c r="H47" s="13" t="str">
        <f>IF(E47="M",IF(ISNA(VLOOKUP(G47,Categorie!$A$14:$B$114,2,FALSE)), "Categoria non trovata",VLOOKUP(G47,Categorie!$A$14:$B$114,2,FALSE)),IF(ISNA(VLOOKUP(G47,Categorie!$H$14:$I$114,2,FALSE)), "Categoria non trovata",VLOOKUP(G47,Categorie!$H$14:$I$114,2,FALSE)))</f>
        <v>E</v>
      </c>
      <c r="I47" s="10" t="s">
        <v>48</v>
      </c>
    </row>
    <row r="48" spans="1:9" s="9" customFormat="1" x14ac:dyDescent="0.25">
      <c r="A48" s="9">
        <v>47</v>
      </c>
      <c r="B48" s="3">
        <v>195</v>
      </c>
      <c r="C48" s="10" t="s">
        <v>127</v>
      </c>
      <c r="D48" s="10" t="s">
        <v>128</v>
      </c>
      <c r="E48" s="10" t="s">
        <v>43</v>
      </c>
      <c r="F48" s="11">
        <v>26665</v>
      </c>
      <c r="G48" s="12">
        <f t="shared" si="1"/>
        <v>1973</v>
      </c>
      <c r="H48" s="13" t="str">
        <f>IF(E48="M",IF(ISNA(VLOOKUP(G48,Categorie!$A$14:$B$114,2,FALSE)), "Categoria non trovata",VLOOKUP(G48,Categorie!$A$14:$B$114,2,FALSE)),IF(ISNA(VLOOKUP(G48,Categorie!$H$14:$I$114,2,FALSE)), "Categoria non trovata",VLOOKUP(G48,Categorie!$H$14:$I$114,2,FALSE)))</f>
        <v>R</v>
      </c>
      <c r="I48" s="10" t="s">
        <v>75</v>
      </c>
    </row>
    <row r="49" spans="1:9" s="9" customFormat="1" x14ac:dyDescent="0.25">
      <c r="A49" s="9">
        <v>48</v>
      </c>
      <c r="B49" s="3">
        <v>196</v>
      </c>
      <c r="C49" s="10" t="s">
        <v>129</v>
      </c>
      <c r="D49" s="10" t="s">
        <v>130</v>
      </c>
      <c r="E49" s="10" t="s">
        <v>36</v>
      </c>
      <c r="F49" s="11">
        <v>24838</v>
      </c>
      <c r="G49" s="12">
        <f t="shared" si="1"/>
        <v>1968</v>
      </c>
      <c r="H49" s="13" t="str">
        <f>IF(E49="M",IF(ISNA(VLOOKUP(G49,Categorie!$A$14:$B$114,2,FALSE)), "Categoria non trovata",VLOOKUP(G49,Categorie!$A$14:$B$114,2,FALSE)),IF(ISNA(VLOOKUP(G49,Categorie!$H$14:$I$114,2,FALSE)), "Categoria non trovata",VLOOKUP(G49,Categorie!$H$14:$I$114,2,FALSE)))</f>
        <v>C</v>
      </c>
      <c r="I49" s="10" t="s">
        <v>103</v>
      </c>
    </row>
    <row r="50" spans="1:9" s="9" customFormat="1" x14ac:dyDescent="0.25">
      <c r="A50" s="9">
        <v>49</v>
      </c>
      <c r="B50" s="3">
        <v>197</v>
      </c>
      <c r="C50" s="10" t="s">
        <v>131</v>
      </c>
      <c r="D50" s="10" t="s">
        <v>132</v>
      </c>
      <c r="E50" s="10" t="s">
        <v>36</v>
      </c>
      <c r="F50" s="11">
        <v>29221</v>
      </c>
      <c r="G50" s="12">
        <f t="shared" si="1"/>
        <v>1980</v>
      </c>
      <c r="H50" s="13" t="str">
        <f>IF(E50="M",IF(ISNA(VLOOKUP(G50,Categorie!$A$14:$B$114,2,FALSE)), "Categoria non trovata",VLOOKUP(G50,Categorie!$A$14:$B$114,2,FALSE)),IF(ISNA(VLOOKUP(G50,Categorie!$H$14:$I$114,2,FALSE)), "Categoria non trovata",VLOOKUP(G50,Categorie!$H$14:$I$114,2,FALSE)))</f>
        <v>A</v>
      </c>
      <c r="I50" s="10" t="s">
        <v>48</v>
      </c>
    </row>
    <row r="51" spans="1:9" s="9" customFormat="1" x14ac:dyDescent="0.25">
      <c r="A51" s="9">
        <v>50</v>
      </c>
      <c r="B51" s="3">
        <v>198</v>
      </c>
      <c r="C51" s="10" t="s">
        <v>133</v>
      </c>
      <c r="D51" s="10" t="s">
        <v>106</v>
      </c>
      <c r="E51" s="10" t="s">
        <v>36</v>
      </c>
      <c r="F51" s="11">
        <v>24838</v>
      </c>
      <c r="G51" s="12">
        <f t="shared" si="1"/>
        <v>1968</v>
      </c>
      <c r="H51" s="13" t="str">
        <f>IF(E51="M",IF(ISNA(VLOOKUP(G51,Categorie!$A$14:$B$114,2,FALSE)), "Categoria non trovata",VLOOKUP(G51,Categorie!$A$14:$B$114,2,FALSE)),IF(ISNA(VLOOKUP(G51,Categorie!$H$14:$I$114,2,FALSE)), "Categoria non trovata",VLOOKUP(G51,Categorie!$H$14:$I$114,2,FALSE)))</f>
        <v>C</v>
      </c>
      <c r="I51" s="14" t="s">
        <v>361</v>
      </c>
    </row>
    <row r="52" spans="1:9" s="9" customFormat="1" x14ac:dyDescent="0.25">
      <c r="A52" s="9">
        <v>51</v>
      </c>
      <c r="B52" s="3">
        <v>199</v>
      </c>
      <c r="C52" s="10" t="s">
        <v>134</v>
      </c>
      <c r="D52" s="10" t="s">
        <v>135</v>
      </c>
      <c r="E52" s="10" t="s">
        <v>43</v>
      </c>
      <c r="F52" s="16">
        <v>21551</v>
      </c>
      <c r="G52" s="12">
        <v>1959</v>
      </c>
      <c r="H52" s="13" t="str">
        <f>IF(E52="M",IF(ISNA(VLOOKUP(G52,Categorie!$A$14:$B$114,2,FALSE)), "Categoria non trovata",VLOOKUP(G52,Categorie!$A$14:$B$114,2,FALSE)),IF(ISNA(VLOOKUP(G52,Categorie!$H$14:$I$114,2,FALSE)), "Categoria non trovata",VLOOKUP(G52,Categorie!$H$14:$I$114,2,FALSE)))</f>
        <v>U</v>
      </c>
      <c r="I52" s="10" t="s">
        <v>103</v>
      </c>
    </row>
    <row r="53" spans="1:9" s="9" customFormat="1" x14ac:dyDescent="0.25">
      <c r="A53" s="9">
        <v>52</v>
      </c>
      <c r="B53" s="3">
        <v>200</v>
      </c>
      <c r="C53" s="10" t="s">
        <v>49</v>
      </c>
      <c r="D53" s="10" t="s">
        <v>126</v>
      </c>
      <c r="E53" s="10" t="s">
        <v>36</v>
      </c>
      <c r="F53" s="11">
        <v>23012</v>
      </c>
      <c r="G53" s="12">
        <v>1963</v>
      </c>
      <c r="H53" s="13" t="str">
        <f>IF(E53="M",IF(ISNA(VLOOKUP(G53,Categorie!$A$14:$B$114,2,FALSE)), "Categoria non trovata",VLOOKUP(G53,Categorie!$A$14:$B$114,2,FALSE)),IF(ISNA(VLOOKUP(G53,Categorie!$H$14:$I$114,2,FALSE)), "Categoria non trovata",VLOOKUP(G53,Categorie!$H$14:$I$114,2,FALSE)))</f>
        <v>D</v>
      </c>
      <c r="I53" s="14" t="s">
        <v>361</v>
      </c>
    </row>
    <row r="54" spans="1:9" s="9" customFormat="1" x14ac:dyDescent="0.25">
      <c r="A54" s="9">
        <v>53</v>
      </c>
      <c r="B54" s="3">
        <v>201</v>
      </c>
      <c r="C54" s="10" t="s">
        <v>137</v>
      </c>
      <c r="D54" s="10" t="s">
        <v>138</v>
      </c>
      <c r="E54" s="10" t="s">
        <v>36</v>
      </c>
      <c r="F54" s="11">
        <v>28491</v>
      </c>
      <c r="G54" s="12">
        <v>1978</v>
      </c>
      <c r="H54" s="13" t="str">
        <f>IF(E54="M",IF(ISNA(VLOOKUP(G54,Categorie!$A$14:$B$114,2,FALSE)), "Categoria non trovata",VLOOKUP(G54,Categorie!$A$14:$B$114,2,FALSE)),IF(ISNA(VLOOKUP(G54,Categorie!$H$14:$I$114,2,FALSE)), "Categoria non trovata",VLOOKUP(G54,Categorie!$H$14:$I$114,2,FALSE)))</f>
        <v>A</v>
      </c>
      <c r="I54" s="10" t="s">
        <v>40</v>
      </c>
    </row>
    <row r="55" spans="1:9" s="9" customFormat="1" x14ac:dyDescent="0.25">
      <c r="A55" s="9">
        <v>54</v>
      </c>
      <c r="B55" s="3">
        <v>202</v>
      </c>
      <c r="C55" s="10" t="s">
        <v>66</v>
      </c>
      <c r="D55" s="10" t="s">
        <v>139</v>
      </c>
      <c r="E55" s="10" t="s">
        <v>36</v>
      </c>
      <c r="F55" s="11">
        <v>27030</v>
      </c>
      <c r="G55" s="12">
        <v>1974</v>
      </c>
      <c r="H55" s="13" t="str">
        <f>IF(E55="M",IF(ISNA(VLOOKUP(G55,Categorie!$A$14:$B$114,2,FALSE)), "Categoria non trovata",VLOOKUP(G55,Categorie!$A$14:$B$114,2,FALSE)),IF(ISNA(VLOOKUP(G55,Categorie!$H$14:$I$114,2,FALSE)), "Categoria non trovata",VLOOKUP(G55,Categorie!$H$14:$I$114,2,FALSE)))</f>
        <v>B</v>
      </c>
      <c r="I55" s="14" t="s">
        <v>361</v>
      </c>
    </row>
    <row r="56" spans="1:9" s="9" customFormat="1" x14ac:dyDescent="0.25">
      <c r="A56" s="9">
        <v>55</v>
      </c>
      <c r="B56" s="3">
        <v>203</v>
      </c>
      <c r="C56" s="10" t="s">
        <v>140</v>
      </c>
      <c r="D56" s="10" t="s">
        <v>141</v>
      </c>
      <c r="E56" s="10" t="s">
        <v>36</v>
      </c>
      <c r="F56" s="11">
        <v>26665</v>
      </c>
      <c r="G56" s="12">
        <v>1973</v>
      </c>
      <c r="H56" s="13" t="str">
        <f>IF(E56="M",IF(ISNA(VLOOKUP(G56,Categorie!$A$14:$B$114,2,FALSE)), "Categoria non trovata",VLOOKUP(G56,Categorie!$A$14:$B$114,2,FALSE)),IF(ISNA(VLOOKUP(G56,Categorie!$H$14:$I$114,2,FALSE)), "Categoria non trovata",VLOOKUP(G56,Categorie!$H$14:$I$114,2,FALSE)))</f>
        <v>B</v>
      </c>
      <c r="I56" s="10" t="s">
        <v>136</v>
      </c>
    </row>
    <row r="57" spans="1:9" s="9" customFormat="1" x14ac:dyDescent="0.25">
      <c r="A57" s="9">
        <v>56</v>
      </c>
      <c r="B57" s="3">
        <v>204</v>
      </c>
      <c r="C57" s="10" t="s">
        <v>54</v>
      </c>
      <c r="D57" s="10" t="s">
        <v>359</v>
      </c>
      <c r="E57" s="10" t="s">
        <v>36</v>
      </c>
      <c r="F57" s="11">
        <v>28856</v>
      </c>
      <c r="G57" s="12">
        <f>IF(YEAR(F57) &lt;1914,"",YEAR(F57))</f>
        <v>1979</v>
      </c>
      <c r="H57" s="13" t="str">
        <f>IF(E57="M",IF(ISNA(VLOOKUP(G57,Categorie!$A$14:$B$114,2,FALSE)), "Categoria non trovata",VLOOKUP(G57,Categorie!$A$14:$B$114,2,FALSE)),IF(ISNA(VLOOKUP(G57,Categorie!$H$14:$I$114,2,FALSE)), "Categoria non trovata",VLOOKUP(G57,Categorie!$H$14:$I$114,2,FALSE)))</f>
        <v>A</v>
      </c>
      <c r="I57" s="10" t="s">
        <v>48</v>
      </c>
    </row>
    <row r="58" spans="1:9" s="9" customFormat="1" x14ac:dyDescent="0.25">
      <c r="A58" s="9">
        <v>57</v>
      </c>
      <c r="B58" s="3">
        <v>205</v>
      </c>
      <c r="C58" s="10" t="s">
        <v>142</v>
      </c>
      <c r="D58" s="10" t="s">
        <v>143</v>
      </c>
      <c r="E58" s="10" t="s">
        <v>36</v>
      </c>
      <c r="F58" s="11">
        <v>24108</v>
      </c>
      <c r="G58" s="12">
        <v>1966</v>
      </c>
      <c r="H58" s="13" t="str">
        <f>IF(E58="M",IF(ISNA(VLOOKUP(G58,Categorie!$A$14:$B$114,2,FALSE)), "Categoria non trovata",VLOOKUP(G58,Categorie!$A$14:$B$114,2,FALSE)),IF(ISNA(VLOOKUP(G58,Categorie!$H$14:$I$114,2,FALSE)), "Categoria non trovata",VLOOKUP(G58,Categorie!$H$14:$I$114,2,FALSE)))</f>
        <v>C</v>
      </c>
      <c r="I58" s="10" t="s">
        <v>75</v>
      </c>
    </row>
    <row r="59" spans="1:9" s="9" customFormat="1" x14ac:dyDescent="0.25">
      <c r="A59" s="9">
        <v>58</v>
      </c>
      <c r="B59" s="3">
        <v>206</v>
      </c>
      <c r="C59" s="10" t="s">
        <v>145</v>
      </c>
      <c r="D59" s="10" t="s">
        <v>144</v>
      </c>
      <c r="E59" s="10" t="s">
        <v>43</v>
      </c>
      <c r="F59" s="11">
        <v>21551</v>
      </c>
      <c r="G59" s="12">
        <v>1966</v>
      </c>
      <c r="H59" s="13" t="str">
        <f>IF(E59="M",IF(ISNA(VLOOKUP(G59,Categorie!$A$14:$B$114,2,FALSE)), "Categoria non trovata",VLOOKUP(G59,Categorie!$A$14:$B$114,2,FALSE)),IF(ISNA(VLOOKUP(G59,Categorie!$H$14:$I$114,2,FALSE)), "Categoria non trovata",VLOOKUP(G59,Categorie!$H$14:$I$114,2,FALSE)))</f>
        <v>S</v>
      </c>
      <c r="I59" s="10" t="s">
        <v>85</v>
      </c>
    </row>
    <row r="60" spans="1:9" s="9" customFormat="1" x14ac:dyDescent="0.25">
      <c r="A60" s="9">
        <v>59</v>
      </c>
      <c r="B60" s="3">
        <v>207</v>
      </c>
      <c r="C60" s="10" t="s">
        <v>146</v>
      </c>
      <c r="D60" s="10" t="s">
        <v>144</v>
      </c>
      <c r="E60" s="10" t="s">
        <v>36</v>
      </c>
      <c r="F60" s="11">
        <v>20821</v>
      </c>
      <c r="G60" s="12">
        <f t="shared" ref="G60:G98" si="2">IF(YEAR(F60) &lt;1914,"",YEAR(F60))</f>
        <v>1957</v>
      </c>
      <c r="H60" s="13" t="str">
        <f>IF(E60="M",IF(ISNA(VLOOKUP(G60,Categorie!$A$14:$B$114,2,FALSE)), "Categoria non trovata",VLOOKUP(G60,Categorie!$A$14:$B$114,2,FALSE)),IF(ISNA(VLOOKUP(G60,Categorie!$H$14:$I$114,2,FALSE)), "Categoria non trovata",VLOOKUP(G60,Categorie!$H$14:$I$114,2,FALSE)))</f>
        <v>E</v>
      </c>
      <c r="I60" s="10" t="s">
        <v>85</v>
      </c>
    </row>
    <row r="61" spans="1:9" s="9" customFormat="1" x14ac:dyDescent="0.25">
      <c r="A61" s="9">
        <v>60</v>
      </c>
      <c r="B61" s="3">
        <v>208</v>
      </c>
      <c r="C61" s="10" t="s">
        <v>147</v>
      </c>
      <c r="D61" s="10" t="s">
        <v>219</v>
      </c>
      <c r="E61" s="10" t="s">
        <v>36</v>
      </c>
      <c r="F61" s="11">
        <v>19725</v>
      </c>
      <c r="G61" s="12">
        <f t="shared" si="2"/>
        <v>1954</v>
      </c>
      <c r="H61" s="13" t="s">
        <v>7</v>
      </c>
      <c r="I61" s="10" t="s">
        <v>85</v>
      </c>
    </row>
    <row r="62" spans="1:9" s="9" customFormat="1" x14ac:dyDescent="0.25">
      <c r="A62" s="9">
        <v>61</v>
      </c>
      <c r="B62" s="3">
        <v>209</v>
      </c>
      <c r="C62" s="10" t="s">
        <v>148</v>
      </c>
      <c r="D62" s="10" t="s">
        <v>149</v>
      </c>
      <c r="E62" s="10" t="s">
        <v>36</v>
      </c>
      <c r="F62" s="11">
        <v>18994</v>
      </c>
      <c r="G62" s="12">
        <f t="shared" si="2"/>
        <v>1952</v>
      </c>
      <c r="H62" s="13" t="s">
        <v>7</v>
      </c>
      <c r="I62" s="10" t="s">
        <v>150</v>
      </c>
    </row>
    <row r="63" spans="1:9" s="9" customFormat="1" x14ac:dyDescent="0.25">
      <c r="A63" s="9">
        <v>62</v>
      </c>
      <c r="B63" s="3">
        <v>210</v>
      </c>
      <c r="C63" s="10" t="s">
        <v>125</v>
      </c>
      <c r="D63" s="10" t="s">
        <v>151</v>
      </c>
      <c r="E63" s="10" t="s">
        <v>36</v>
      </c>
      <c r="F63" s="11">
        <v>34700</v>
      </c>
      <c r="G63" s="12">
        <f t="shared" si="2"/>
        <v>1995</v>
      </c>
      <c r="H63" s="13" t="str">
        <f>IF(E63="M",IF(ISNA(VLOOKUP(G63,Categorie!$A$14:$B$114,2,FALSE)), "Categoria non trovata",VLOOKUP(G63,Categorie!$A$14:$B$114,2,FALSE)),IF(ISNA(VLOOKUP(G63,Categorie!$H$14:$I$114,2,FALSE)), "Categoria non trovata",VLOOKUP(G63,Categorie!$H$14:$I$114,2,FALSE)))</f>
        <v>A</v>
      </c>
      <c r="I63" s="10" t="s">
        <v>75</v>
      </c>
    </row>
    <row r="64" spans="1:9" s="9" customFormat="1" x14ac:dyDescent="0.25">
      <c r="A64" s="9">
        <v>63</v>
      </c>
      <c r="B64" s="3">
        <v>211</v>
      </c>
      <c r="C64" s="10" t="s">
        <v>84</v>
      </c>
      <c r="D64" s="10" t="s">
        <v>151</v>
      </c>
      <c r="E64" s="10" t="s">
        <v>36</v>
      </c>
      <c r="F64" s="11">
        <v>34700</v>
      </c>
      <c r="G64" s="12">
        <f t="shared" si="2"/>
        <v>1995</v>
      </c>
      <c r="H64" s="13" t="str">
        <f>IF(E64="M",IF(ISNA(VLOOKUP(G64,Categorie!$A$14:$B$114,2,FALSE)), "Categoria non trovata",VLOOKUP(G64,Categorie!$A$14:$B$114,2,FALSE)),IF(ISNA(VLOOKUP(G64,Categorie!$H$14:$I$114,2,FALSE)), "Categoria non trovata",VLOOKUP(G64,Categorie!$H$14:$I$114,2,FALSE)))</f>
        <v>A</v>
      </c>
      <c r="I64" s="10" t="s">
        <v>48</v>
      </c>
    </row>
    <row r="65" spans="1:9" s="9" customFormat="1" x14ac:dyDescent="0.25">
      <c r="A65" s="9">
        <v>64</v>
      </c>
      <c r="B65" s="3">
        <v>212</v>
      </c>
      <c r="C65" s="10" t="s">
        <v>152</v>
      </c>
      <c r="D65" s="10" t="s">
        <v>151</v>
      </c>
      <c r="E65" s="10" t="s">
        <v>36</v>
      </c>
      <c r="F65" s="11">
        <v>34700</v>
      </c>
      <c r="G65" s="12">
        <f t="shared" si="2"/>
        <v>1995</v>
      </c>
      <c r="H65" s="13" t="str">
        <f>IF(E65="M",IF(ISNA(VLOOKUP(G65,Categorie!$A$14:$B$114,2,FALSE)), "Categoria non trovata",VLOOKUP(G65,Categorie!$A$14:$B$114,2,FALSE)),IF(ISNA(VLOOKUP(G65,Categorie!$H$14:$I$114,2,FALSE)), "Categoria non trovata",VLOOKUP(G65,Categorie!$H$14:$I$114,2,FALSE)))</f>
        <v>A</v>
      </c>
      <c r="I65" s="10" t="s">
        <v>48</v>
      </c>
    </row>
    <row r="66" spans="1:9" s="9" customFormat="1" x14ac:dyDescent="0.25">
      <c r="A66" s="9">
        <v>65</v>
      </c>
      <c r="B66" s="3">
        <v>213</v>
      </c>
      <c r="C66" s="10" t="s">
        <v>153</v>
      </c>
      <c r="D66" s="10" t="s">
        <v>154</v>
      </c>
      <c r="E66" s="10" t="s">
        <v>36</v>
      </c>
      <c r="F66" s="11">
        <v>18264</v>
      </c>
      <c r="G66" s="12">
        <f t="shared" si="2"/>
        <v>1950</v>
      </c>
      <c r="H66" s="13" t="str">
        <f>IF(E66="M",IF(ISNA(VLOOKUP(G66,Categorie!$A$14:$B$114,2,FALSE)), "Categoria non trovata",VLOOKUP(G66,Categorie!$A$14:$B$114,2,FALSE)),IF(ISNA(VLOOKUP(G66,Categorie!$H$14:$I$114,2,FALSE)), "Categoria non trovata",VLOOKUP(G66,Categorie!$H$14:$I$114,2,FALSE)))</f>
        <v>G</v>
      </c>
      <c r="I66" s="10" t="s">
        <v>97</v>
      </c>
    </row>
    <row r="67" spans="1:9" s="9" customFormat="1" x14ac:dyDescent="0.25">
      <c r="A67" s="9">
        <v>66</v>
      </c>
      <c r="B67" s="3">
        <v>214</v>
      </c>
      <c r="C67" s="10" t="s">
        <v>265</v>
      </c>
      <c r="D67" s="10" t="s">
        <v>155</v>
      </c>
      <c r="E67" s="10" t="s">
        <v>36</v>
      </c>
      <c r="F67" s="11">
        <v>20455</v>
      </c>
      <c r="G67" s="12">
        <f t="shared" si="2"/>
        <v>1956</v>
      </c>
      <c r="H67" s="13" t="str">
        <f>IF(E67="M",IF(ISNA(VLOOKUP(G67,Categorie!$A$14:$B$114,2,FALSE)), "Categoria non trovata",VLOOKUP(G67,Categorie!$A$14:$B$114,2,FALSE)),IF(ISNA(VLOOKUP(G67,Categorie!$H$14:$I$114,2,FALSE)), "Categoria non trovata",VLOOKUP(G67,Categorie!$H$14:$I$114,2,FALSE)))</f>
        <v>E</v>
      </c>
      <c r="I67" s="10" t="s">
        <v>97</v>
      </c>
    </row>
    <row r="68" spans="1:9" s="9" customFormat="1" x14ac:dyDescent="0.25">
      <c r="A68" s="9">
        <v>67</v>
      </c>
      <c r="B68" s="3">
        <v>215</v>
      </c>
      <c r="C68" s="10" t="s">
        <v>156</v>
      </c>
      <c r="D68" s="10" t="s">
        <v>157</v>
      </c>
      <c r="E68" s="10" t="s">
        <v>36</v>
      </c>
      <c r="F68" s="11">
        <v>20090</v>
      </c>
      <c r="G68" s="12">
        <f t="shared" si="2"/>
        <v>1955</v>
      </c>
      <c r="H68" s="13" t="str">
        <f>IF(E68="M",IF(ISNA(VLOOKUP(G68,Categorie!$A$14:$B$114,2,FALSE)), "Categoria non trovata",VLOOKUP(G68,Categorie!$A$14:$B$114,2,FALSE)),IF(ISNA(VLOOKUP(G68,Categorie!$H$14:$I$114,2,FALSE)), "Categoria non trovata",VLOOKUP(G68,Categorie!$H$14:$I$114,2,FALSE)))</f>
        <v>F</v>
      </c>
      <c r="I68" s="10" t="s">
        <v>97</v>
      </c>
    </row>
    <row r="69" spans="1:9" s="9" customFormat="1" x14ac:dyDescent="0.25">
      <c r="A69" s="9">
        <v>68</v>
      </c>
      <c r="B69" s="3">
        <v>217</v>
      </c>
      <c r="C69" s="10" t="s">
        <v>158</v>
      </c>
      <c r="D69" s="10" t="s">
        <v>159</v>
      </c>
      <c r="E69" s="10" t="s">
        <v>36</v>
      </c>
      <c r="F69" s="11">
        <v>19725</v>
      </c>
      <c r="G69" s="12">
        <f t="shared" si="2"/>
        <v>1954</v>
      </c>
      <c r="H69" s="13" t="s">
        <v>7</v>
      </c>
      <c r="I69" s="10" t="s">
        <v>160</v>
      </c>
    </row>
    <row r="70" spans="1:9" s="9" customFormat="1" x14ac:dyDescent="0.25">
      <c r="A70" s="9">
        <v>69</v>
      </c>
      <c r="B70" s="3">
        <v>218</v>
      </c>
      <c r="C70" s="10" t="s">
        <v>161</v>
      </c>
      <c r="D70" s="10" t="s">
        <v>162</v>
      </c>
      <c r="E70" s="10" t="s">
        <v>36</v>
      </c>
      <c r="F70" s="11">
        <v>21186</v>
      </c>
      <c r="G70" s="12">
        <f t="shared" si="2"/>
        <v>1958</v>
      </c>
      <c r="H70" s="13" t="str">
        <f>IF(E70="M",IF(ISNA(VLOOKUP(G70,Categorie!$A$14:$B$114,2,FALSE)), "Categoria non trovata",VLOOKUP(G70,Categorie!$A$14:$B$114,2,FALSE)),IF(ISNA(VLOOKUP(G70,Categorie!$H$14:$I$114,2,FALSE)), "Categoria non trovata",VLOOKUP(G70,Categorie!$H$14:$I$114,2,FALSE)))</f>
        <v>E</v>
      </c>
      <c r="I70" s="10" t="s">
        <v>160</v>
      </c>
    </row>
    <row r="71" spans="1:9" s="9" customFormat="1" x14ac:dyDescent="0.25">
      <c r="A71" s="9">
        <v>70</v>
      </c>
      <c r="B71" s="3">
        <v>219</v>
      </c>
      <c r="C71" s="10" t="s">
        <v>163</v>
      </c>
      <c r="D71" s="10" t="s">
        <v>164</v>
      </c>
      <c r="E71" s="10" t="s">
        <v>36</v>
      </c>
      <c r="F71" s="11">
        <v>22282</v>
      </c>
      <c r="G71" s="12">
        <f t="shared" si="2"/>
        <v>1961</v>
      </c>
      <c r="H71" s="13" t="str">
        <f>IF(E71="M",IF(ISNA(VLOOKUP(G71,Categorie!$A$14:$B$114,2,FALSE)), "Categoria non trovata",VLOOKUP(G71,Categorie!$A$14:$B$114,2,FALSE)),IF(ISNA(VLOOKUP(G71,Categorie!$H$14:$I$114,2,FALSE)), "Categoria non trovata",VLOOKUP(G71,Categorie!$H$14:$I$114,2,FALSE)))</f>
        <v>D</v>
      </c>
      <c r="I71" s="10" t="s">
        <v>160</v>
      </c>
    </row>
    <row r="72" spans="1:9" s="9" customFormat="1" x14ac:dyDescent="0.25">
      <c r="A72" s="9">
        <v>71</v>
      </c>
      <c r="B72" s="3">
        <v>220</v>
      </c>
      <c r="C72" s="10" t="s">
        <v>57</v>
      </c>
      <c r="D72" s="10" t="s">
        <v>165</v>
      </c>
      <c r="E72" s="10" t="s">
        <v>36</v>
      </c>
      <c r="F72" s="11">
        <v>21916</v>
      </c>
      <c r="G72" s="12">
        <f t="shared" si="2"/>
        <v>1960</v>
      </c>
      <c r="H72" s="13" t="str">
        <f>IF(E72="M",IF(ISNA(VLOOKUP(G72,Categorie!$A$14:$B$114,2,FALSE)), "Categoria non trovata",VLOOKUP(G72,Categorie!$A$14:$B$114,2,FALSE)),IF(ISNA(VLOOKUP(G72,Categorie!$H$14:$I$114,2,FALSE)), "Categoria non trovata",VLOOKUP(G72,Categorie!$H$14:$I$114,2,FALSE)))</f>
        <v>E</v>
      </c>
      <c r="I72" s="10" t="s">
        <v>160</v>
      </c>
    </row>
    <row r="73" spans="1:9" s="9" customFormat="1" x14ac:dyDescent="0.25">
      <c r="A73" s="9">
        <v>72</v>
      </c>
      <c r="B73" s="3">
        <v>221</v>
      </c>
      <c r="C73" s="10" t="s">
        <v>166</v>
      </c>
      <c r="D73" s="10" t="s">
        <v>167</v>
      </c>
      <c r="E73" s="10" t="s">
        <v>36</v>
      </c>
      <c r="F73" s="11">
        <v>24838</v>
      </c>
      <c r="G73" s="12">
        <f t="shared" si="2"/>
        <v>1968</v>
      </c>
      <c r="H73" s="13" t="str">
        <f>IF(E73="M",IF(ISNA(VLOOKUP(G73,Categorie!$A$14:$B$114,2,FALSE)), "Categoria non trovata",VLOOKUP(G73,Categorie!$A$14:$B$114,2,FALSE)),IF(ISNA(VLOOKUP(G73,Categorie!$H$14:$I$114,2,FALSE)), "Categoria non trovata",VLOOKUP(G73,Categorie!$H$14:$I$114,2,FALSE)))</f>
        <v>C</v>
      </c>
      <c r="I73" s="14" t="s">
        <v>361</v>
      </c>
    </row>
    <row r="74" spans="1:9" s="9" customFormat="1" x14ac:dyDescent="0.25">
      <c r="A74" s="9">
        <v>73</v>
      </c>
      <c r="B74" s="3">
        <v>224</v>
      </c>
      <c r="C74" s="10" t="s">
        <v>168</v>
      </c>
      <c r="D74" s="10" t="s">
        <v>169</v>
      </c>
      <c r="E74" s="10" t="s">
        <v>36</v>
      </c>
      <c r="F74" s="11">
        <v>29221</v>
      </c>
      <c r="G74" s="12">
        <f t="shared" si="2"/>
        <v>1980</v>
      </c>
      <c r="H74" s="13" t="str">
        <f>IF(E74="M",IF(ISNA(VLOOKUP(G74,Categorie!$A$14:$B$114,2,FALSE)), "Categoria non trovata",VLOOKUP(G74,Categorie!$A$14:$B$114,2,FALSE)),IF(ISNA(VLOOKUP(G74,Categorie!$H$14:$I$114,2,FALSE)), "Categoria non trovata",VLOOKUP(G74,Categorie!$H$14:$I$114,2,FALSE)))</f>
        <v>A</v>
      </c>
      <c r="I74" s="10" t="s">
        <v>40</v>
      </c>
    </row>
    <row r="75" spans="1:9" s="9" customFormat="1" x14ac:dyDescent="0.25">
      <c r="A75" s="9">
        <v>74</v>
      </c>
      <c r="B75" s="3">
        <v>225</v>
      </c>
      <c r="C75" s="10" t="s">
        <v>170</v>
      </c>
      <c r="D75" s="10" t="s">
        <v>171</v>
      </c>
      <c r="E75" s="10" t="s">
        <v>36</v>
      </c>
      <c r="F75" s="11">
        <v>21916</v>
      </c>
      <c r="G75" s="12">
        <f t="shared" si="2"/>
        <v>1960</v>
      </c>
      <c r="H75" s="13" t="str">
        <f>IF(E75="M",IF(ISNA(VLOOKUP(G75,Categorie!$A$14:$B$114,2,FALSE)), "Categoria non trovata",VLOOKUP(G75,Categorie!$A$14:$B$114,2,FALSE)),IF(ISNA(VLOOKUP(G75,Categorie!$H$14:$I$114,2,FALSE)), "Categoria non trovata",VLOOKUP(G75,Categorie!$H$14:$I$114,2,FALSE)))</f>
        <v>E</v>
      </c>
      <c r="I75" s="10" t="s">
        <v>40</v>
      </c>
    </row>
    <row r="76" spans="1:9" s="9" customFormat="1" x14ac:dyDescent="0.25">
      <c r="A76" s="9">
        <v>75</v>
      </c>
      <c r="B76" s="3">
        <v>226</v>
      </c>
      <c r="C76" s="10" t="s">
        <v>172</v>
      </c>
      <c r="D76" s="10" t="s">
        <v>173</v>
      </c>
      <c r="E76" s="10" t="s">
        <v>43</v>
      </c>
      <c r="F76" s="11">
        <v>23900</v>
      </c>
      <c r="G76" s="12">
        <f t="shared" si="2"/>
        <v>1965</v>
      </c>
      <c r="H76" s="13" t="str">
        <f>IF(E76="M",IF(ISNA(VLOOKUP(G76,Categorie!$A$14:$B$114,2,FALSE)), "Categoria non trovata",VLOOKUP(G76,Categorie!$A$14:$B$114,2,FALSE)),IF(ISNA(VLOOKUP(G76,Categorie!$H$14:$I$114,2,FALSE)), "Categoria non trovata",VLOOKUP(G76,Categorie!$H$14:$I$114,2,FALSE)))</f>
        <v>T</v>
      </c>
      <c r="I76" s="10" t="s">
        <v>40</v>
      </c>
    </row>
    <row r="77" spans="1:9" s="9" customFormat="1" x14ac:dyDescent="0.25">
      <c r="A77" s="9">
        <v>76</v>
      </c>
      <c r="B77" s="3">
        <v>227</v>
      </c>
      <c r="C77" s="10" t="s">
        <v>49</v>
      </c>
      <c r="D77" s="10" t="s">
        <v>174</v>
      </c>
      <c r="E77" s="10" t="s">
        <v>36</v>
      </c>
      <c r="F77" s="11">
        <v>28491</v>
      </c>
      <c r="G77" s="12">
        <f t="shared" si="2"/>
        <v>1978</v>
      </c>
      <c r="H77" s="13" t="str">
        <f>IF(E77="M",IF(ISNA(VLOOKUP(G77,Categorie!$A$14:$B$114,2,FALSE)), "Categoria non trovata",VLOOKUP(G77,Categorie!$A$14:$B$114,2,FALSE)),IF(ISNA(VLOOKUP(G77,Categorie!$H$14:$I$114,2,FALSE)), "Categoria non trovata",VLOOKUP(G77,Categorie!$H$14:$I$114,2,FALSE)))</f>
        <v>A</v>
      </c>
      <c r="I77" s="10" t="s">
        <v>40</v>
      </c>
    </row>
    <row r="78" spans="1:9" s="9" customFormat="1" x14ac:dyDescent="0.25">
      <c r="A78" s="9">
        <v>77</v>
      </c>
      <c r="B78" s="3">
        <v>228</v>
      </c>
      <c r="C78" s="10" t="s">
        <v>92</v>
      </c>
      <c r="D78" s="10" t="s">
        <v>175</v>
      </c>
      <c r="E78" s="10" t="s">
        <v>36</v>
      </c>
      <c r="F78" s="11">
        <v>23377</v>
      </c>
      <c r="G78" s="12">
        <f t="shared" si="2"/>
        <v>1964</v>
      </c>
      <c r="H78" s="13" t="str">
        <f>IF(E78="M",IF(ISNA(VLOOKUP(G78,Categorie!$A$14:$B$114,2,FALSE)), "Categoria non trovata",VLOOKUP(G78,Categorie!$A$14:$B$114,2,FALSE)),IF(ISNA(VLOOKUP(G78,Categorie!$H$14:$I$114,2,FALSE)), "Categoria non trovata",VLOOKUP(G78,Categorie!$H$14:$I$114,2,FALSE)))</f>
        <v>D</v>
      </c>
      <c r="I78" s="10" t="s">
        <v>176</v>
      </c>
    </row>
    <row r="79" spans="1:9" s="9" customFormat="1" x14ac:dyDescent="0.25">
      <c r="A79" s="9">
        <v>78</v>
      </c>
      <c r="B79" s="3">
        <v>229</v>
      </c>
      <c r="C79" s="10" t="s">
        <v>177</v>
      </c>
      <c r="D79" s="10" t="s">
        <v>178</v>
      </c>
      <c r="E79" s="10" t="s">
        <v>43</v>
      </c>
      <c r="F79" s="11">
        <v>31413</v>
      </c>
      <c r="G79" s="12">
        <f t="shared" si="2"/>
        <v>1986</v>
      </c>
      <c r="H79" s="13" t="str">
        <f>IF(E79="M",IF(ISNA(VLOOKUP(G79,Categorie!$A$14:$B$114,2,FALSE)), "Categoria non trovata",VLOOKUP(G79,Categorie!$A$14:$B$114,2,FALSE)),IF(ISNA(VLOOKUP(G79,Categorie!$H$14:$I$114,2,FALSE)), "Categoria non trovata",VLOOKUP(G79,Categorie!$H$14:$I$114,2,FALSE)))</f>
        <v>P</v>
      </c>
      <c r="I79" s="10" t="s">
        <v>37</v>
      </c>
    </row>
    <row r="80" spans="1:9" s="9" customFormat="1" x14ac:dyDescent="0.25">
      <c r="A80" s="9">
        <v>79</v>
      </c>
      <c r="B80" s="3">
        <v>230</v>
      </c>
      <c r="C80" s="10" t="s">
        <v>88</v>
      </c>
      <c r="D80" s="10" t="s">
        <v>179</v>
      </c>
      <c r="E80" s="10" t="s">
        <v>36</v>
      </c>
      <c r="F80" s="11">
        <v>21916</v>
      </c>
      <c r="G80" s="12">
        <f t="shared" si="2"/>
        <v>1960</v>
      </c>
      <c r="H80" s="13" t="str">
        <f>IF(E80="M",IF(ISNA(VLOOKUP(G80,Categorie!$A$14:$B$114,2,FALSE)), "Categoria non trovata",VLOOKUP(G80,Categorie!$A$14:$B$114,2,FALSE)),IF(ISNA(VLOOKUP(G80,Categorie!$H$14:$I$114,2,FALSE)), "Categoria non trovata",VLOOKUP(G80,Categorie!$H$14:$I$114,2,FALSE)))</f>
        <v>E</v>
      </c>
      <c r="I80" s="10" t="s">
        <v>50</v>
      </c>
    </row>
    <row r="81" spans="1:9" s="9" customFormat="1" x14ac:dyDescent="0.25">
      <c r="A81" s="9">
        <v>80</v>
      </c>
      <c r="B81" s="3">
        <v>231</v>
      </c>
      <c r="C81" s="10" t="s">
        <v>180</v>
      </c>
      <c r="D81" s="10" t="s">
        <v>181</v>
      </c>
      <c r="E81" s="10" t="s">
        <v>43</v>
      </c>
      <c r="F81" s="11">
        <v>21551</v>
      </c>
      <c r="G81" s="12">
        <f t="shared" si="2"/>
        <v>1959</v>
      </c>
      <c r="H81" s="13" t="str">
        <f>IF(E81="M",IF(ISNA(VLOOKUP(G81,Categorie!$A$14:$B$114,2,FALSE)), "Categoria non trovata",VLOOKUP(G81,Categorie!$A$14:$B$114,2,FALSE)),IF(ISNA(VLOOKUP(G81,Categorie!$H$14:$I$114,2,FALSE)), "Categoria non trovata",VLOOKUP(G81,Categorie!$H$14:$I$114,2,FALSE)))</f>
        <v>U</v>
      </c>
      <c r="I81" s="10" t="s">
        <v>182</v>
      </c>
    </row>
    <row r="82" spans="1:9" s="9" customFormat="1" x14ac:dyDescent="0.25">
      <c r="A82" s="9">
        <v>81</v>
      </c>
      <c r="B82" s="3">
        <v>232</v>
      </c>
      <c r="C82" s="10" t="s">
        <v>156</v>
      </c>
      <c r="D82" s="10" t="s">
        <v>183</v>
      </c>
      <c r="E82" s="10" t="s">
        <v>36</v>
      </c>
      <c r="F82" s="11">
        <v>21186</v>
      </c>
      <c r="G82" s="12">
        <f t="shared" si="2"/>
        <v>1958</v>
      </c>
      <c r="H82" s="13" t="str">
        <f>IF(E82="M",IF(ISNA(VLOOKUP(G82,Categorie!$A$14:$B$114,2,FALSE)), "Categoria non trovata",VLOOKUP(G82,Categorie!$A$14:$B$114,2,FALSE)),IF(ISNA(VLOOKUP(G82,Categorie!$H$14:$I$114,2,FALSE)), "Categoria non trovata",VLOOKUP(G82,Categorie!$H$14:$I$114,2,FALSE)))</f>
        <v>E</v>
      </c>
      <c r="I82" s="10" t="s">
        <v>182</v>
      </c>
    </row>
    <row r="83" spans="1:9" s="9" customFormat="1" x14ac:dyDescent="0.25">
      <c r="A83" s="9">
        <v>82</v>
      </c>
      <c r="B83" s="3">
        <v>233</v>
      </c>
      <c r="C83" s="10" t="s">
        <v>62</v>
      </c>
      <c r="D83" s="10" t="s">
        <v>184</v>
      </c>
      <c r="E83" s="10" t="s">
        <v>36</v>
      </c>
      <c r="F83" s="11">
        <v>24838</v>
      </c>
      <c r="G83" s="12">
        <f t="shared" si="2"/>
        <v>1968</v>
      </c>
      <c r="H83" s="13" t="str">
        <f>IF(E83="M",IF(ISNA(VLOOKUP(G83,Categorie!$A$14:$B$114,2,FALSE)), "Categoria non trovata",VLOOKUP(G83,Categorie!$A$14:$B$114,2,FALSE)),IF(ISNA(VLOOKUP(G83,Categorie!$H$14:$I$114,2,FALSE)), "Categoria non trovata",VLOOKUP(G83,Categorie!$H$14:$I$114,2,FALSE)))</f>
        <v>C</v>
      </c>
      <c r="I83" s="10" t="s">
        <v>97</v>
      </c>
    </row>
    <row r="84" spans="1:9" s="9" customFormat="1" x14ac:dyDescent="0.25">
      <c r="A84" s="9">
        <v>83</v>
      </c>
      <c r="B84" s="3">
        <v>234</v>
      </c>
      <c r="C84" s="10" t="s">
        <v>185</v>
      </c>
      <c r="D84" s="10" t="s">
        <v>107</v>
      </c>
      <c r="E84" s="10" t="s">
        <v>36</v>
      </c>
      <c r="F84" s="11">
        <v>25204</v>
      </c>
      <c r="G84" s="12">
        <f t="shared" si="2"/>
        <v>1969</v>
      </c>
      <c r="H84" s="13" t="str">
        <f>IF(E84="M",IF(ISNA(VLOOKUP(G84,Categorie!$A$14:$B$114,2,FALSE)), "Categoria non trovata",VLOOKUP(G84,Categorie!$A$14:$B$114,2,FALSE)),IF(ISNA(VLOOKUP(G84,Categorie!$H$14:$I$114,2,FALSE)), "Categoria non trovata",VLOOKUP(G84,Categorie!$H$14:$I$114,2,FALSE)))</f>
        <v>C</v>
      </c>
      <c r="I84" s="10" t="s">
        <v>40</v>
      </c>
    </row>
    <row r="85" spans="1:9" s="9" customFormat="1" x14ac:dyDescent="0.25">
      <c r="A85" s="9">
        <v>84</v>
      </c>
      <c r="B85" s="3">
        <v>235</v>
      </c>
      <c r="C85" s="10" t="s">
        <v>186</v>
      </c>
      <c r="D85" s="10" t="s">
        <v>187</v>
      </c>
      <c r="E85" s="10" t="s">
        <v>36</v>
      </c>
      <c r="F85" s="11">
        <v>23377</v>
      </c>
      <c r="G85" s="12">
        <f t="shared" si="2"/>
        <v>1964</v>
      </c>
      <c r="H85" s="13" t="str">
        <f>IF(E85="M",IF(ISNA(VLOOKUP(G85,Categorie!$A$14:$B$114,2,FALSE)), "Categoria non trovata",VLOOKUP(G85,Categorie!$A$14:$B$114,2,FALSE)),IF(ISNA(VLOOKUP(G85,Categorie!$H$14:$I$114,2,FALSE)), "Categoria non trovata",VLOOKUP(G85,Categorie!$H$14:$I$114,2,FALSE)))</f>
        <v>D</v>
      </c>
      <c r="I85" s="10" t="s">
        <v>40</v>
      </c>
    </row>
    <row r="86" spans="1:9" s="9" customFormat="1" x14ac:dyDescent="0.25">
      <c r="A86" s="9">
        <v>85</v>
      </c>
      <c r="B86" s="3">
        <v>237</v>
      </c>
      <c r="C86" s="10" t="s">
        <v>188</v>
      </c>
      <c r="D86" s="10" t="s">
        <v>189</v>
      </c>
      <c r="E86" s="10" t="s">
        <v>43</v>
      </c>
      <c r="F86" s="11">
        <v>23743</v>
      </c>
      <c r="G86" s="12">
        <f t="shared" si="2"/>
        <v>1965</v>
      </c>
      <c r="H86" s="13" t="str">
        <f>IF(E86="M",IF(ISNA(VLOOKUP(G86,Categorie!$A$14:$B$114,2,FALSE)), "Categoria non trovata",VLOOKUP(G86,Categorie!$A$14:$B$114,2,FALSE)),IF(ISNA(VLOOKUP(G86,Categorie!$H$14:$I$114,2,FALSE)), "Categoria non trovata",VLOOKUP(G86,Categorie!$H$14:$I$114,2,FALSE)))</f>
        <v>T</v>
      </c>
      <c r="I86" s="10" t="s">
        <v>190</v>
      </c>
    </row>
    <row r="87" spans="1:9" s="9" customFormat="1" x14ac:dyDescent="0.25">
      <c r="A87" s="9">
        <v>86</v>
      </c>
      <c r="B87" s="3">
        <v>238</v>
      </c>
      <c r="C87" s="10" t="s">
        <v>191</v>
      </c>
      <c r="D87" s="10" t="s">
        <v>192</v>
      </c>
      <c r="E87" s="10" t="s">
        <v>43</v>
      </c>
      <c r="F87" s="11">
        <v>24838</v>
      </c>
      <c r="G87" s="12">
        <f t="shared" si="2"/>
        <v>1968</v>
      </c>
      <c r="H87" s="13" t="str">
        <f>IF(E87="M",IF(ISNA(VLOOKUP(G87,Categorie!$A$14:$B$114,2,FALSE)), "Categoria non trovata",VLOOKUP(G87,Categorie!$A$14:$B$114,2,FALSE)),IF(ISNA(VLOOKUP(G87,Categorie!$H$14:$I$114,2,FALSE)), "Categoria non trovata",VLOOKUP(G87,Categorie!$H$14:$I$114,2,FALSE)))</f>
        <v>S</v>
      </c>
      <c r="I87" s="10" t="s">
        <v>190</v>
      </c>
    </row>
    <row r="88" spans="1:9" s="9" customFormat="1" x14ac:dyDescent="0.25">
      <c r="A88" s="9">
        <v>87</v>
      </c>
      <c r="B88" s="3">
        <v>239</v>
      </c>
      <c r="C88" s="10" t="s">
        <v>49</v>
      </c>
      <c r="D88" s="10" t="s">
        <v>193</v>
      </c>
      <c r="E88" s="10" t="s">
        <v>36</v>
      </c>
      <c r="F88" s="11">
        <v>25204</v>
      </c>
      <c r="G88" s="12">
        <f t="shared" si="2"/>
        <v>1969</v>
      </c>
      <c r="H88" s="13" t="str">
        <f>IF(E88="M",IF(ISNA(VLOOKUP(G88,Categorie!$A$14:$B$114,2,FALSE)), "Categoria non trovata",VLOOKUP(G88,Categorie!$A$14:$B$114,2,FALSE)),IF(ISNA(VLOOKUP(G88,Categorie!$H$14:$I$114,2,FALSE)), "Categoria non trovata",VLOOKUP(G88,Categorie!$H$14:$I$114,2,FALSE)))</f>
        <v>C</v>
      </c>
      <c r="I88" s="10" t="s">
        <v>37</v>
      </c>
    </row>
    <row r="89" spans="1:9" s="9" customFormat="1" x14ac:dyDescent="0.25">
      <c r="A89" s="9">
        <v>88</v>
      </c>
      <c r="B89" s="3">
        <v>240</v>
      </c>
      <c r="C89" s="10" t="s">
        <v>194</v>
      </c>
      <c r="D89" s="10" t="s">
        <v>195</v>
      </c>
      <c r="E89" s="10" t="s">
        <v>43</v>
      </c>
      <c r="F89" s="11">
        <v>26299</v>
      </c>
      <c r="G89" s="12">
        <f t="shared" si="2"/>
        <v>1972</v>
      </c>
      <c r="H89" s="13" t="str">
        <f>IF(E89="M",IF(ISNA(VLOOKUP(G89,Categorie!$A$14:$B$114,2,FALSE)), "Categoria non trovata",VLOOKUP(G89,Categorie!$A$14:$B$114,2,FALSE)),IF(ISNA(VLOOKUP(G89,Categorie!$H$14:$I$114,2,FALSE)), "Categoria non trovata",VLOOKUP(G89,Categorie!$H$14:$I$114,2,FALSE)))</f>
        <v>R</v>
      </c>
      <c r="I89" s="10" t="s">
        <v>37</v>
      </c>
    </row>
    <row r="90" spans="1:9" s="9" customFormat="1" x14ac:dyDescent="0.25">
      <c r="A90" s="9">
        <v>89</v>
      </c>
      <c r="B90" s="3">
        <v>241</v>
      </c>
      <c r="C90" s="10" t="s">
        <v>196</v>
      </c>
      <c r="D90" s="10" t="s">
        <v>197</v>
      </c>
      <c r="E90" s="10" t="s">
        <v>36</v>
      </c>
      <c r="F90" s="11">
        <v>24838</v>
      </c>
      <c r="G90" s="12">
        <f t="shared" si="2"/>
        <v>1968</v>
      </c>
      <c r="H90" s="13" t="str">
        <f>IF(E90="M",IF(ISNA(VLOOKUP(G90,Categorie!$A$14:$B$114,2,FALSE)), "Categoria non trovata",VLOOKUP(G90,Categorie!$A$14:$B$114,2,FALSE)),IF(ISNA(VLOOKUP(G90,Categorie!$H$14:$I$114,2,FALSE)), "Categoria non trovata",VLOOKUP(G90,Categorie!$H$14:$I$114,2,FALSE)))</f>
        <v>C</v>
      </c>
      <c r="I90" s="10" t="s">
        <v>37</v>
      </c>
    </row>
    <row r="91" spans="1:9" s="9" customFormat="1" x14ac:dyDescent="0.25">
      <c r="A91" s="9">
        <v>90</v>
      </c>
      <c r="B91" s="3">
        <v>242</v>
      </c>
      <c r="C91" s="10" t="s">
        <v>198</v>
      </c>
      <c r="D91" s="10" t="s">
        <v>199</v>
      </c>
      <c r="E91" s="10" t="s">
        <v>43</v>
      </c>
      <c r="F91" s="11">
        <v>25204</v>
      </c>
      <c r="G91" s="12">
        <f t="shared" si="2"/>
        <v>1969</v>
      </c>
      <c r="H91" s="13" t="str">
        <f>IF(E91="M",IF(ISNA(VLOOKUP(G91,Categorie!$A$14:$B$114,2,FALSE)), "Categoria non trovata",VLOOKUP(G91,Categorie!$A$14:$B$114,2,FALSE)),IF(ISNA(VLOOKUP(G91,Categorie!$H$14:$I$114,2,FALSE)), "Categoria non trovata",VLOOKUP(G91,Categorie!$H$14:$I$114,2,FALSE)))</f>
        <v>S</v>
      </c>
      <c r="I91" s="10" t="s">
        <v>37</v>
      </c>
    </row>
    <row r="92" spans="1:9" s="9" customFormat="1" x14ac:dyDescent="0.25">
      <c r="A92" s="9">
        <v>91</v>
      </c>
      <c r="B92" s="3">
        <v>243</v>
      </c>
      <c r="C92" s="10" t="s">
        <v>200</v>
      </c>
      <c r="D92" s="10" t="s">
        <v>201</v>
      </c>
      <c r="E92" s="10" t="s">
        <v>43</v>
      </c>
      <c r="F92" s="11">
        <v>24108</v>
      </c>
      <c r="G92" s="12">
        <f t="shared" si="2"/>
        <v>1966</v>
      </c>
      <c r="H92" s="13" t="str">
        <f>IF(E92="M",IF(ISNA(VLOOKUP(G92,Categorie!$A$14:$B$114,2,FALSE)), "Categoria non trovata",VLOOKUP(G92,Categorie!$A$14:$B$114,2,FALSE)),IF(ISNA(VLOOKUP(G92,Categorie!$H$14:$I$114,2,FALSE)), "Categoria non trovata",VLOOKUP(G92,Categorie!$H$14:$I$114,2,FALSE)))</f>
        <v>S</v>
      </c>
      <c r="I92" s="10" t="s">
        <v>37</v>
      </c>
    </row>
    <row r="93" spans="1:9" s="9" customFormat="1" x14ac:dyDescent="0.25">
      <c r="A93" s="9">
        <v>92</v>
      </c>
      <c r="B93" s="3">
        <v>244</v>
      </c>
      <c r="C93" s="10" t="s">
        <v>202</v>
      </c>
      <c r="D93" s="10" t="s">
        <v>203</v>
      </c>
      <c r="E93" s="10" t="s">
        <v>36</v>
      </c>
      <c r="F93" s="11">
        <v>25569</v>
      </c>
      <c r="G93" s="12">
        <f t="shared" si="2"/>
        <v>1970</v>
      </c>
      <c r="H93" s="13" t="str">
        <f>IF(E93="M",IF(ISNA(VLOOKUP(G93,Categorie!$A$14:$B$114,2,FALSE)), "Categoria non trovata",VLOOKUP(G93,Categorie!$A$14:$B$114,2,FALSE)),IF(ISNA(VLOOKUP(G93,Categorie!$H$14:$I$114,2,FALSE)), "Categoria non trovata",VLOOKUP(G93,Categorie!$H$14:$I$114,2,FALSE)))</f>
        <v>C</v>
      </c>
      <c r="I93" s="10" t="s">
        <v>204</v>
      </c>
    </row>
    <row r="94" spans="1:9" s="9" customFormat="1" x14ac:dyDescent="0.25">
      <c r="A94" s="9">
        <v>93</v>
      </c>
      <c r="B94" s="3">
        <v>245</v>
      </c>
      <c r="C94" s="10" t="s">
        <v>205</v>
      </c>
      <c r="D94" s="10" t="s">
        <v>206</v>
      </c>
      <c r="E94" s="10" t="s">
        <v>36</v>
      </c>
      <c r="F94" s="11">
        <v>22282</v>
      </c>
      <c r="G94" s="12">
        <f t="shared" si="2"/>
        <v>1961</v>
      </c>
      <c r="H94" s="13" t="str">
        <f>IF(E94="M",IF(ISNA(VLOOKUP(G94,Categorie!$A$14:$B$114,2,FALSE)), "Categoria non trovata",VLOOKUP(G94,Categorie!$A$14:$B$114,2,FALSE)),IF(ISNA(VLOOKUP(G94,Categorie!$H$14:$I$114,2,FALSE)), "Categoria non trovata",VLOOKUP(G94,Categorie!$H$14:$I$114,2,FALSE)))</f>
        <v>D</v>
      </c>
      <c r="I94" s="10" t="s">
        <v>207</v>
      </c>
    </row>
    <row r="95" spans="1:9" s="9" customFormat="1" x14ac:dyDescent="0.25">
      <c r="A95" s="9">
        <v>94</v>
      </c>
      <c r="B95" s="3">
        <v>246</v>
      </c>
      <c r="C95" s="10" t="s">
        <v>208</v>
      </c>
      <c r="D95" s="10" t="s">
        <v>209</v>
      </c>
      <c r="E95" s="10" t="s">
        <v>36</v>
      </c>
      <c r="F95" s="11">
        <v>23012</v>
      </c>
      <c r="G95" s="12">
        <f t="shared" si="2"/>
        <v>1963</v>
      </c>
      <c r="H95" s="13" t="str">
        <f>IF(E95="M",IF(ISNA(VLOOKUP(G95,Categorie!$A$14:$B$114,2,FALSE)), "Categoria non trovata",VLOOKUP(G95,Categorie!$A$14:$B$114,2,FALSE)),IF(ISNA(VLOOKUP(G95,Categorie!$H$14:$I$114,2,FALSE)), "Categoria non trovata",VLOOKUP(G95,Categorie!$H$14:$I$114,2,FALSE)))</f>
        <v>D</v>
      </c>
      <c r="I95" s="10" t="s">
        <v>75</v>
      </c>
    </row>
    <row r="96" spans="1:9" s="9" customFormat="1" x14ac:dyDescent="0.25">
      <c r="A96" s="9">
        <v>95</v>
      </c>
      <c r="B96" s="3">
        <v>247</v>
      </c>
      <c r="C96" s="10" t="s">
        <v>210</v>
      </c>
      <c r="D96" s="10" t="s">
        <v>211</v>
      </c>
      <c r="E96" s="10" t="s">
        <v>36</v>
      </c>
      <c r="F96" s="11">
        <v>21551</v>
      </c>
      <c r="G96" s="12">
        <f t="shared" si="2"/>
        <v>1959</v>
      </c>
      <c r="H96" s="13" t="str">
        <f>IF(E96="M",IF(ISNA(VLOOKUP(G96,Categorie!$A$14:$B$114,2,FALSE)), "Categoria non trovata",VLOOKUP(G96,Categorie!$A$14:$B$114,2,FALSE)),IF(ISNA(VLOOKUP(G96,Categorie!$H$14:$I$114,2,FALSE)), "Categoria non trovata",VLOOKUP(G96,Categorie!$H$14:$I$114,2,FALSE)))</f>
        <v>E</v>
      </c>
      <c r="I96" s="10" t="s">
        <v>40</v>
      </c>
    </row>
    <row r="97" spans="1:11" s="9" customFormat="1" x14ac:dyDescent="0.25">
      <c r="A97" s="9">
        <v>96</v>
      </c>
      <c r="B97" s="3">
        <v>248</v>
      </c>
      <c r="C97" s="10" t="s">
        <v>185</v>
      </c>
      <c r="D97" s="10" t="s">
        <v>212</v>
      </c>
      <c r="E97" s="10" t="s">
        <v>36</v>
      </c>
      <c r="F97" s="11">
        <v>22647</v>
      </c>
      <c r="G97" s="12">
        <f t="shared" si="2"/>
        <v>1962</v>
      </c>
      <c r="H97" s="13" t="str">
        <f>IF(E97="M",IF(ISNA(VLOOKUP(G97,Categorie!$A$14:$B$114,2,FALSE)), "Categoria non trovata",VLOOKUP(G97,Categorie!$A$14:$B$114,2,FALSE)),IF(ISNA(VLOOKUP(G97,Categorie!$H$14:$I$114,2,FALSE)), "Categoria non trovata",VLOOKUP(G97,Categorie!$H$14:$I$114,2,FALSE)))</f>
        <v>D</v>
      </c>
      <c r="I97" s="10" t="s">
        <v>37</v>
      </c>
    </row>
    <row r="98" spans="1:11" s="9" customFormat="1" x14ac:dyDescent="0.25">
      <c r="A98" s="9">
        <v>97</v>
      </c>
      <c r="B98" s="3">
        <v>249</v>
      </c>
      <c r="C98" s="10" t="s">
        <v>213</v>
      </c>
      <c r="D98" s="10" t="s">
        <v>214</v>
      </c>
      <c r="E98" s="10" t="s">
        <v>36</v>
      </c>
      <c r="F98" s="11">
        <v>27760</v>
      </c>
      <c r="G98" s="12">
        <f t="shared" si="2"/>
        <v>1976</v>
      </c>
      <c r="H98" s="13" t="str">
        <f>IF(E98="M",IF(ISNA(VLOOKUP(G98,Categorie!$A$14:$B$114,2,FALSE)), "Categoria non trovata",VLOOKUP(G98,Categorie!$A$14:$B$114,2,FALSE)),IF(ISNA(VLOOKUP(G98,Categorie!$H$14:$I$114,2,FALSE)), "Categoria non trovata",VLOOKUP(G98,Categorie!$H$14:$I$114,2,FALSE)))</f>
        <v>A</v>
      </c>
      <c r="I98" s="10" t="s">
        <v>215</v>
      </c>
    </row>
    <row r="99" spans="1:11" s="9" customFormat="1" x14ac:dyDescent="0.25">
      <c r="A99" s="9">
        <v>98</v>
      </c>
      <c r="B99" s="3">
        <v>250</v>
      </c>
      <c r="C99" s="10" t="s">
        <v>220</v>
      </c>
      <c r="D99" s="10" t="s">
        <v>221</v>
      </c>
      <c r="E99" s="10" t="s">
        <v>36</v>
      </c>
      <c r="F99" s="11"/>
      <c r="G99" s="12">
        <v>1954</v>
      </c>
      <c r="H99" s="13" t="s">
        <v>7</v>
      </c>
      <c r="I99" s="10" t="s">
        <v>248</v>
      </c>
    </row>
    <row r="100" spans="1:11" x14ac:dyDescent="0.25">
      <c r="A100" s="9">
        <v>99</v>
      </c>
      <c r="B100" s="17">
        <v>251</v>
      </c>
      <c r="C100" s="10" t="s">
        <v>222</v>
      </c>
      <c r="D100" s="10" t="s">
        <v>223</v>
      </c>
      <c r="E100" s="10" t="s">
        <v>36</v>
      </c>
      <c r="F100" s="11"/>
      <c r="G100" s="12">
        <v>1956</v>
      </c>
      <c r="H100" s="13" t="str">
        <f>IF(E100="M",IF(ISNA(VLOOKUP(G100,Categorie!$A$14:$B$114,2,FALSE)), "Categoria non trovata",VLOOKUP(G100,Categorie!$A$14:$B$114,2,FALSE)),IF(ISNA(VLOOKUP(G100,Categorie!$H$14:$I$114,2,FALSE)), "Categoria non trovata",VLOOKUP(G100,Categorie!$H$14:$I$114,2,FALSE)))</f>
        <v>E</v>
      </c>
      <c r="I100" s="10" t="s">
        <v>224</v>
      </c>
    </row>
    <row r="101" spans="1:11" x14ac:dyDescent="0.25">
      <c r="A101" s="9">
        <v>100</v>
      </c>
      <c r="B101" s="17">
        <v>252</v>
      </c>
      <c r="C101" s="10" t="s">
        <v>225</v>
      </c>
      <c r="D101" s="10" t="s">
        <v>226</v>
      </c>
      <c r="E101" s="10" t="s">
        <v>36</v>
      </c>
      <c r="F101" s="11"/>
      <c r="G101" s="12">
        <v>1959</v>
      </c>
      <c r="H101" s="13" t="str">
        <f>IF(E101="M",IF(ISNA(VLOOKUP(G101,Categorie!$A$14:$B$114,2,FALSE)), "Categoria non trovata",VLOOKUP(G101,Categorie!$A$14:$B$114,2,FALSE)),IF(ISNA(VLOOKUP(G101,Categorie!$H$14:$I$114,2,FALSE)), "Categoria non trovata",VLOOKUP(G101,Categorie!$H$14:$I$114,2,FALSE)))</f>
        <v>E</v>
      </c>
      <c r="I101" s="10" t="s">
        <v>50</v>
      </c>
      <c r="K101" s="9"/>
    </row>
    <row r="102" spans="1:11" x14ac:dyDescent="0.25">
      <c r="A102" s="9">
        <v>101</v>
      </c>
      <c r="B102" s="17">
        <v>253</v>
      </c>
      <c r="C102" s="10" t="s">
        <v>227</v>
      </c>
      <c r="D102" s="10" t="s">
        <v>228</v>
      </c>
      <c r="E102" s="10" t="s">
        <v>36</v>
      </c>
      <c r="F102" s="11"/>
      <c r="G102" s="12">
        <v>1987</v>
      </c>
      <c r="H102" s="13" t="str">
        <f>IF(E102="M",IF(ISNA(VLOOKUP(G102,Categorie!$A$14:$B$114,2,FALSE)), "Categoria non trovata",VLOOKUP(G102,Categorie!$A$14:$B$114,2,FALSE)),IF(ISNA(VLOOKUP(G102,Categorie!$H$14:$I$114,2,FALSE)), "Categoria non trovata",VLOOKUP(G102,Categorie!$H$14:$I$114,2,FALSE)))</f>
        <v>A</v>
      </c>
      <c r="I102" s="10" t="s">
        <v>48</v>
      </c>
    </row>
    <row r="103" spans="1:11" x14ac:dyDescent="0.25">
      <c r="A103" s="9">
        <v>102</v>
      </c>
      <c r="B103" s="17">
        <v>254</v>
      </c>
      <c r="C103" s="10" t="s">
        <v>229</v>
      </c>
      <c r="D103" s="10" t="s">
        <v>230</v>
      </c>
      <c r="E103" s="10" t="s">
        <v>43</v>
      </c>
      <c r="F103" s="11"/>
      <c r="G103" s="12">
        <v>1977</v>
      </c>
      <c r="H103" s="13" t="str">
        <f>IF(E103="M",IF(ISNA(VLOOKUP(G103,Categorie!$A$14:$B$114,2,FALSE)), "Categoria non trovata",VLOOKUP(G103,Categorie!$A$14:$B$114,2,FALSE)),IF(ISNA(VLOOKUP(G103,Categorie!$H$14:$I$114,2,FALSE)), "Categoria non trovata",VLOOKUP(G103,Categorie!$H$14:$I$114,2,FALSE)))</f>
        <v>P</v>
      </c>
      <c r="I103" s="10" t="s">
        <v>40</v>
      </c>
    </row>
    <row r="104" spans="1:11" x14ac:dyDescent="0.25">
      <c r="A104" s="9">
        <v>103</v>
      </c>
      <c r="B104" s="17">
        <v>255</v>
      </c>
      <c r="C104" s="10" t="s">
        <v>231</v>
      </c>
      <c r="D104" s="10" t="s">
        <v>232</v>
      </c>
      <c r="E104" s="10" t="s">
        <v>36</v>
      </c>
      <c r="F104" s="11"/>
      <c r="G104" s="12">
        <v>1964</v>
      </c>
      <c r="H104" s="13" t="str">
        <f>IF(E104="M",IF(ISNA(VLOOKUP(G104,Categorie!$A$14:$B$114,2,FALSE)), "Categoria non trovata",VLOOKUP(G104,Categorie!$A$14:$B$114,2,FALSE)),IF(ISNA(VLOOKUP(G104,Categorie!$H$14:$I$114,2,FALSE)), "Categoria non trovata",VLOOKUP(G104,Categorie!$H$14:$I$114,2,FALSE)))</f>
        <v>D</v>
      </c>
      <c r="I104" s="10" t="s">
        <v>176</v>
      </c>
    </row>
    <row r="105" spans="1:11" x14ac:dyDescent="0.25">
      <c r="A105" s="9">
        <v>104</v>
      </c>
      <c r="B105" s="17">
        <v>256</v>
      </c>
      <c r="C105" s="10" t="s">
        <v>185</v>
      </c>
      <c r="D105" s="10" t="s">
        <v>233</v>
      </c>
      <c r="E105" s="10" t="s">
        <v>36</v>
      </c>
      <c r="F105" s="11"/>
      <c r="G105" s="12">
        <v>1938</v>
      </c>
      <c r="H105" s="13" t="str">
        <f>IF(E105="M",IF(ISNA(VLOOKUP(G105,Categorie!$A$14:$B$114,2,FALSE)), "Categoria non trovata",VLOOKUP(G105,Categorie!$A$14:$B$114,2,FALSE)),IF(ISNA(VLOOKUP(G105,Categorie!$H$14:$I$114,2,FALSE)), "Categoria non trovata",VLOOKUP(G105,Categorie!$H$14:$I$114,2,FALSE)))</f>
        <v>L</v>
      </c>
      <c r="I105" s="10" t="s">
        <v>207</v>
      </c>
    </row>
    <row r="106" spans="1:11" x14ac:dyDescent="0.25">
      <c r="A106" s="9">
        <v>105</v>
      </c>
      <c r="B106" s="17">
        <v>257</v>
      </c>
      <c r="C106" s="10" t="s">
        <v>234</v>
      </c>
      <c r="D106" s="10" t="s">
        <v>235</v>
      </c>
      <c r="E106" s="10" t="s">
        <v>36</v>
      </c>
      <c r="F106" s="11"/>
      <c r="G106" s="12">
        <v>1955</v>
      </c>
      <c r="H106" s="13" t="str">
        <f>IF(E106="M",IF(ISNA(VLOOKUP(G106,Categorie!$A$14:$B$114,2,FALSE)), "Categoria non trovata",VLOOKUP(G106,Categorie!$A$14:$B$114,2,FALSE)),IF(ISNA(VLOOKUP(G106,Categorie!$H$14:$I$114,2,FALSE)), "Categoria non trovata",VLOOKUP(G106,Categorie!$H$14:$I$114,2,FALSE)))</f>
        <v>F</v>
      </c>
      <c r="I106" s="10" t="s">
        <v>75</v>
      </c>
    </row>
    <row r="107" spans="1:11" x14ac:dyDescent="0.25">
      <c r="A107" s="9">
        <v>106</v>
      </c>
      <c r="B107" s="17">
        <v>258</v>
      </c>
      <c r="C107" s="10" t="s">
        <v>236</v>
      </c>
      <c r="D107" s="10" t="s">
        <v>237</v>
      </c>
      <c r="E107" s="10" t="s">
        <v>36</v>
      </c>
      <c r="F107" s="11"/>
      <c r="G107" s="12">
        <v>1960</v>
      </c>
      <c r="H107" s="13" t="str">
        <f>IF(E107="M",IF(ISNA(VLOOKUP(G107,Categorie!$A$14:$B$114,2,FALSE)), "Categoria non trovata",VLOOKUP(G107,Categorie!$A$14:$B$114,2,FALSE)),IF(ISNA(VLOOKUP(G107,Categorie!$H$14:$I$114,2,FALSE)), "Categoria non trovata",VLOOKUP(G107,Categorie!$H$14:$I$114,2,FALSE)))</f>
        <v>E</v>
      </c>
      <c r="I107" s="10" t="s">
        <v>48</v>
      </c>
    </row>
    <row r="108" spans="1:11" x14ac:dyDescent="0.25">
      <c r="A108" s="9">
        <v>107</v>
      </c>
      <c r="B108" s="17">
        <v>259</v>
      </c>
      <c r="C108" s="10" t="s">
        <v>238</v>
      </c>
      <c r="D108" s="10" t="s">
        <v>237</v>
      </c>
      <c r="E108" s="10" t="s">
        <v>43</v>
      </c>
      <c r="F108" s="11"/>
      <c r="G108" s="12">
        <v>1996</v>
      </c>
      <c r="H108" s="13" t="str">
        <f>IF(E108="M",IF(ISNA(VLOOKUP(G108,Categorie!$A$14:$B$114,2,FALSE)), "Categoria non trovata",VLOOKUP(G108,Categorie!$A$14:$B$114,2,FALSE)),IF(ISNA(VLOOKUP(G108,Categorie!$H$14:$I$114,2,FALSE)), "Categoria non trovata",VLOOKUP(G108,Categorie!$H$14:$I$114,2,FALSE)))</f>
        <v>P</v>
      </c>
      <c r="I108" s="10" t="s">
        <v>239</v>
      </c>
    </row>
    <row r="109" spans="1:11" x14ac:dyDescent="0.25">
      <c r="A109" s="9">
        <v>108</v>
      </c>
      <c r="B109" s="17">
        <v>260</v>
      </c>
      <c r="C109" s="10" t="s">
        <v>38</v>
      </c>
      <c r="D109" s="10" t="s">
        <v>240</v>
      </c>
      <c r="E109" s="10" t="s">
        <v>36</v>
      </c>
      <c r="F109" s="11"/>
      <c r="G109" s="12">
        <v>1946</v>
      </c>
      <c r="H109" s="13" t="str">
        <f>IF(E109="M",IF(ISNA(VLOOKUP(G109,Categorie!$A$14:$B$114,2,FALSE)), "Categoria non trovata",VLOOKUP(G109,Categorie!$A$14:$B$114,2,FALSE)),IF(ISNA(VLOOKUP(G109,Categorie!$H$14:$I$114,2,FALSE)), "Categoria non trovata",VLOOKUP(G109,Categorie!$H$14:$I$114,2,FALSE)))</f>
        <v>G</v>
      </c>
      <c r="I109" s="10" t="s">
        <v>97</v>
      </c>
    </row>
    <row r="110" spans="1:11" x14ac:dyDescent="0.25">
      <c r="A110" s="9">
        <v>109</v>
      </c>
      <c r="B110" s="17">
        <v>261</v>
      </c>
      <c r="C110" s="10" t="s">
        <v>241</v>
      </c>
      <c r="D110" s="10" t="s">
        <v>242</v>
      </c>
      <c r="E110" s="10" t="s">
        <v>36</v>
      </c>
      <c r="F110" s="11"/>
      <c r="G110" s="12">
        <v>1944</v>
      </c>
      <c r="H110" s="13" t="str">
        <f>IF(E110="M",IF(ISNA(VLOOKUP(G110,Categorie!$A$14:$B$114,2,FALSE)), "Categoria non trovata",VLOOKUP(G110,Categorie!$A$14:$B$114,2,FALSE)),IF(ISNA(VLOOKUP(G110,Categorie!$H$14:$I$114,2,FALSE)), "Categoria non trovata",VLOOKUP(G110,Categorie!$H$14:$I$114,2,FALSE)))</f>
        <v>H</v>
      </c>
      <c r="I110" s="10" t="s">
        <v>97</v>
      </c>
    </row>
    <row r="111" spans="1:11" s="9" customFormat="1" x14ac:dyDescent="0.25">
      <c r="A111" s="9">
        <v>110</v>
      </c>
      <c r="B111" s="3">
        <v>262</v>
      </c>
      <c r="C111" s="10" t="s">
        <v>186</v>
      </c>
      <c r="D111" s="10" t="s">
        <v>243</v>
      </c>
      <c r="E111" s="10" t="s">
        <v>36</v>
      </c>
      <c r="F111" s="11"/>
      <c r="G111" s="12">
        <v>1937</v>
      </c>
      <c r="H111" s="13" t="str">
        <f>IF(E111="M",IF(ISNA(VLOOKUP(G111,Categorie!$A$14:$B$114,2,FALSE)), "Categoria non trovata",VLOOKUP(G111,Categorie!$A$14:$B$114,2,FALSE)),IF(ISNA(VLOOKUP(G111,Categorie!$H$14:$I$114,2,FALSE)), "Categoria non trovata",VLOOKUP(G111,Categorie!$H$14:$I$114,2,FALSE)))</f>
        <v>L</v>
      </c>
      <c r="I111" s="10" t="s">
        <v>97</v>
      </c>
    </row>
    <row r="112" spans="1:11" s="9" customFormat="1" x14ac:dyDescent="0.25">
      <c r="A112" s="9">
        <v>111</v>
      </c>
      <c r="B112" s="3">
        <v>263</v>
      </c>
      <c r="C112" s="10" t="s">
        <v>244</v>
      </c>
      <c r="D112" s="10" t="s">
        <v>245</v>
      </c>
      <c r="E112" s="10" t="s">
        <v>36</v>
      </c>
      <c r="F112" s="11"/>
      <c r="G112" s="12">
        <v>1946</v>
      </c>
      <c r="H112" s="13" t="str">
        <f>IF(E112="M",IF(ISNA(VLOOKUP(G112,Categorie!$A$14:$B$114,2,FALSE)), "Categoria non trovata",VLOOKUP(G112,Categorie!$A$14:$B$114,2,FALSE)),IF(ISNA(VLOOKUP(G112,Categorie!$H$14:$I$114,2,FALSE)), "Categoria non trovata",VLOOKUP(G112,Categorie!$H$14:$I$114,2,FALSE)))</f>
        <v>G</v>
      </c>
      <c r="I112" s="10" t="s">
        <v>97</v>
      </c>
    </row>
    <row r="113" spans="1:9" s="9" customFormat="1" x14ac:dyDescent="0.25">
      <c r="A113" s="9">
        <v>112</v>
      </c>
      <c r="B113" s="3">
        <v>264</v>
      </c>
      <c r="C113" s="10" t="s">
        <v>246</v>
      </c>
      <c r="D113" s="10" t="s">
        <v>247</v>
      </c>
      <c r="E113" s="10" t="s">
        <v>36</v>
      </c>
      <c r="F113" s="11"/>
      <c r="G113" s="12">
        <v>1954</v>
      </c>
      <c r="H113" s="13" t="s">
        <v>7</v>
      </c>
      <c r="I113" s="10" t="s">
        <v>248</v>
      </c>
    </row>
    <row r="114" spans="1:9" s="9" customFormat="1" x14ac:dyDescent="0.25">
      <c r="A114" s="9">
        <v>113</v>
      </c>
      <c r="B114" s="3">
        <v>265</v>
      </c>
      <c r="C114" s="10" t="s">
        <v>249</v>
      </c>
      <c r="D114" s="10" t="s">
        <v>250</v>
      </c>
      <c r="E114" s="10" t="s">
        <v>36</v>
      </c>
      <c r="F114" s="11"/>
      <c r="G114" s="12">
        <v>1927</v>
      </c>
      <c r="H114" s="13" t="str">
        <f>IF(E114="M",IF(ISNA(VLOOKUP(G114,Categorie!$A$14:$B$114,2,FALSE)), "Categoria non trovata",VLOOKUP(G114,Categorie!$A$14:$B$114,2,FALSE)),IF(ISNA(VLOOKUP(G114,Categorie!$H$14:$I$114,2,FALSE)), "Categoria non trovata",VLOOKUP(G114,Categorie!$H$14:$I$114,2,FALSE)))</f>
        <v>L</v>
      </c>
      <c r="I114" s="10" t="s">
        <v>97</v>
      </c>
    </row>
    <row r="115" spans="1:9" s="9" customFormat="1" x14ac:dyDescent="0.25">
      <c r="A115" s="9">
        <v>114</v>
      </c>
      <c r="B115" s="3">
        <v>266</v>
      </c>
      <c r="C115" s="10" t="s">
        <v>251</v>
      </c>
      <c r="D115" s="10" t="s">
        <v>252</v>
      </c>
      <c r="E115" s="10" t="s">
        <v>36</v>
      </c>
      <c r="F115" s="11"/>
      <c r="G115" s="12">
        <v>1951</v>
      </c>
      <c r="H115" s="13" t="s">
        <v>7</v>
      </c>
      <c r="I115" s="10" t="s">
        <v>75</v>
      </c>
    </row>
    <row r="116" spans="1:9" x14ac:dyDescent="0.25">
      <c r="A116" s="9">
        <v>115</v>
      </c>
      <c r="B116" s="17">
        <v>267</v>
      </c>
      <c r="C116" s="10" t="s">
        <v>54</v>
      </c>
      <c r="D116" s="10" t="s">
        <v>253</v>
      </c>
      <c r="E116" s="10" t="s">
        <v>36</v>
      </c>
      <c r="F116" s="11"/>
      <c r="G116" s="12">
        <v>1956</v>
      </c>
      <c r="H116" s="13" t="str">
        <f>IF(E116="M",IF(ISNA(VLOOKUP(G116,Categorie!$A$14:$B$114,2,FALSE)), "Categoria non trovata",VLOOKUP(G116,Categorie!$A$14:$B$114,2,FALSE)),IF(ISNA(VLOOKUP(G116,Categorie!$H$14:$I$114,2,FALSE)), "Categoria non trovata",VLOOKUP(G116,Categorie!$H$14:$I$114,2,FALSE)))</f>
        <v>E</v>
      </c>
      <c r="I116" s="10" t="s">
        <v>364</v>
      </c>
    </row>
    <row r="117" spans="1:9" x14ac:dyDescent="0.25">
      <c r="A117" s="9">
        <v>116</v>
      </c>
      <c r="B117" s="17">
        <v>268</v>
      </c>
      <c r="C117" s="10" t="s">
        <v>202</v>
      </c>
      <c r="D117" s="10" t="s">
        <v>254</v>
      </c>
      <c r="E117" s="10" t="s">
        <v>36</v>
      </c>
      <c r="F117" s="11"/>
      <c r="G117" s="12">
        <v>1974</v>
      </c>
      <c r="H117" s="13" t="str">
        <f>IF(E117="M",IF(ISNA(VLOOKUP(G117,Categorie!$A$14:$B$114,2,FALSE)), "Categoria non trovata",VLOOKUP(G117,Categorie!$A$14:$B$114,2,FALSE)),IF(ISNA(VLOOKUP(G117,Categorie!$H$14:$I$114,2,FALSE)), "Categoria non trovata",VLOOKUP(G117,Categorie!$H$14:$I$114,2,FALSE)))</f>
        <v>B</v>
      </c>
      <c r="I117" s="10" t="s">
        <v>50</v>
      </c>
    </row>
    <row r="118" spans="1:9" x14ac:dyDescent="0.25">
      <c r="A118" s="9">
        <v>117</v>
      </c>
      <c r="B118" s="17">
        <v>269</v>
      </c>
      <c r="C118" s="10" t="s">
        <v>255</v>
      </c>
      <c r="D118" s="10" t="s">
        <v>256</v>
      </c>
      <c r="E118" s="10" t="s">
        <v>36</v>
      </c>
      <c r="F118" s="11"/>
      <c r="G118" s="12">
        <v>1958</v>
      </c>
      <c r="H118" s="13" t="str">
        <f>IF(E118="M",IF(ISNA(VLOOKUP(G118,Categorie!$A$14:$B$114,2,FALSE)), "Categoria non trovata",VLOOKUP(G118,Categorie!$A$14:$B$114,2,FALSE)),IF(ISNA(VLOOKUP(G118,Categorie!$H$14:$I$114,2,FALSE)), "Categoria non trovata",VLOOKUP(G118,Categorie!$H$14:$I$114,2,FALSE)))</f>
        <v>E</v>
      </c>
      <c r="I118" s="10" t="s">
        <v>50</v>
      </c>
    </row>
    <row r="119" spans="1:9" x14ac:dyDescent="0.25">
      <c r="A119" s="9">
        <v>118</v>
      </c>
      <c r="B119" s="17">
        <v>270</v>
      </c>
      <c r="C119" s="10" t="s">
        <v>257</v>
      </c>
      <c r="D119" s="10" t="s">
        <v>258</v>
      </c>
      <c r="E119" s="10" t="s">
        <v>36</v>
      </c>
      <c r="F119" s="11"/>
      <c r="G119" s="12">
        <v>1959</v>
      </c>
      <c r="H119" s="13" t="str">
        <f>IF(E119="M",IF(ISNA(VLOOKUP(G119,Categorie!$A$14:$B$114,2,FALSE)), "Categoria non trovata",VLOOKUP(G119,Categorie!$A$14:$B$114,2,FALSE)),IF(ISNA(VLOOKUP(G119,Categorie!$H$14:$I$114,2,FALSE)), "Categoria non trovata",VLOOKUP(G119,Categorie!$H$14:$I$114,2,FALSE)))</f>
        <v>E</v>
      </c>
      <c r="I119" s="10" t="s">
        <v>75</v>
      </c>
    </row>
    <row r="120" spans="1:9" x14ac:dyDescent="0.25">
      <c r="A120" s="9">
        <v>119</v>
      </c>
      <c r="B120" s="17">
        <v>271</v>
      </c>
      <c r="C120" s="10" t="s">
        <v>259</v>
      </c>
      <c r="D120" s="10" t="s">
        <v>260</v>
      </c>
      <c r="E120" s="10" t="s">
        <v>36</v>
      </c>
      <c r="F120" s="11"/>
      <c r="G120" s="12">
        <v>1961</v>
      </c>
      <c r="H120" s="13" t="str">
        <f>IF(E120="M",IF(ISNA(VLOOKUP(G120,Categorie!$A$14:$B$114,2,FALSE)), "Categoria non trovata",VLOOKUP(G120,Categorie!$A$14:$B$114,2,FALSE)),IF(ISNA(VLOOKUP(G120,Categorie!$H$14:$I$114,2,FALSE)), "Categoria non trovata",VLOOKUP(G120,Categorie!$H$14:$I$114,2,FALSE)))</f>
        <v>D</v>
      </c>
      <c r="I120" s="10" t="s">
        <v>48</v>
      </c>
    </row>
    <row r="121" spans="1:9" x14ac:dyDescent="0.25">
      <c r="A121" s="9">
        <v>120</v>
      </c>
      <c r="B121" s="17">
        <v>272</v>
      </c>
      <c r="C121" s="10" t="s">
        <v>186</v>
      </c>
      <c r="D121" s="10" t="s">
        <v>261</v>
      </c>
      <c r="E121" s="10" t="s">
        <v>36</v>
      </c>
      <c r="F121" s="11"/>
      <c r="G121" s="12">
        <v>1965</v>
      </c>
      <c r="H121" s="13" t="str">
        <f>IF(E121="M",IF(ISNA(VLOOKUP(G121,Categorie!$A$14:$B$114,2,FALSE)), "Categoria non trovata",VLOOKUP(G121,Categorie!$A$14:$B$114,2,FALSE)),IF(ISNA(VLOOKUP(G121,Categorie!$H$14:$I$114,2,FALSE)), "Categoria non trovata",VLOOKUP(G121,Categorie!$H$14:$I$114,2,FALSE)))</f>
        <v>D</v>
      </c>
      <c r="I121" s="10" t="s">
        <v>75</v>
      </c>
    </row>
    <row r="122" spans="1:9" x14ac:dyDescent="0.25">
      <c r="A122" s="9">
        <v>121</v>
      </c>
      <c r="B122" s="17">
        <v>273</v>
      </c>
      <c r="C122" s="10" t="s">
        <v>262</v>
      </c>
      <c r="D122" s="10" t="s">
        <v>263</v>
      </c>
      <c r="E122" s="10" t="s">
        <v>36</v>
      </c>
      <c r="F122" s="11"/>
      <c r="G122" s="12">
        <v>1959</v>
      </c>
      <c r="H122" s="13" t="str">
        <f>IF(E122="M",IF(ISNA(VLOOKUP(G122,Categorie!$A$14:$B$114,2,FALSE)), "Categoria non trovata",VLOOKUP(G122,Categorie!$A$14:$B$114,2,FALSE)),IF(ISNA(VLOOKUP(G122,Categorie!$H$14:$I$114,2,FALSE)), "Categoria non trovata",VLOOKUP(G122,Categorie!$H$14:$I$114,2,FALSE)))</f>
        <v>E</v>
      </c>
      <c r="I122" s="10" t="s">
        <v>75</v>
      </c>
    </row>
    <row r="123" spans="1:9" x14ac:dyDescent="0.25">
      <c r="A123" s="9">
        <v>122</v>
      </c>
      <c r="B123" s="17">
        <v>274</v>
      </c>
      <c r="C123" s="10" t="s">
        <v>264</v>
      </c>
      <c r="D123" s="10" t="s">
        <v>230</v>
      </c>
      <c r="E123" s="10" t="s">
        <v>36</v>
      </c>
      <c r="F123" s="11"/>
      <c r="G123" s="12">
        <v>1989</v>
      </c>
      <c r="H123" s="13" t="str">
        <f>IF(E123="M",IF(ISNA(VLOOKUP(G123,Categorie!$A$14:$B$114,2,FALSE)), "Categoria non trovata",VLOOKUP(G123,Categorie!$A$14:$B$114,2,FALSE)),IF(ISNA(VLOOKUP(G123,Categorie!$H$14:$I$114,2,FALSE)), "Categoria non trovata",VLOOKUP(G123,Categorie!$H$14:$I$114,2,FALSE)))</f>
        <v>A</v>
      </c>
      <c r="I123" s="10" t="s">
        <v>40</v>
      </c>
    </row>
    <row r="124" spans="1:9" x14ac:dyDescent="0.25">
      <c r="A124" s="9">
        <v>123</v>
      </c>
      <c r="B124" s="17">
        <v>275</v>
      </c>
      <c r="C124" s="10" t="s">
        <v>265</v>
      </c>
      <c r="D124" s="10" t="s">
        <v>266</v>
      </c>
      <c r="E124" s="10" t="s">
        <v>36</v>
      </c>
      <c r="F124" s="11"/>
      <c r="G124" s="12">
        <v>1970</v>
      </c>
      <c r="H124" s="13" t="str">
        <f>IF(E124="M",IF(ISNA(VLOOKUP(G124,Categorie!$A$14:$B$114,2,FALSE)), "Categoria non trovata",VLOOKUP(G124,Categorie!$A$14:$B$114,2,FALSE)),IF(ISNA(VLOOKUP(G124,Categorie!$H$14:$I$114,2,FALSE)), "Categoria non trovata",VLOOKUP(G124,Categorie!$H$14:$I$114,2,FALSE)))</f>
        <v>C</v>
      </c>
      <c r="I124" s="10" t="s">
        <v>267</v>
      </c>
    </row>
    <row r="125" spans="1:9" x14ac:dyDescent="0.25">
      <c r="A125" s="9">
        <v>124</v>
      </c>
      <c r="B125" s="17">
        <v>276</v>
      </c>
      <c r="C125" s="10" t="s">
        <v>268</v>
      </c>
      <c r="D125" s="10" t="s">
        <v>269</v>
      </c>
      <c r="E125" s="10" t="s">
        <v>43</v>
      </c>
      <c r="F125" s="11"/>
      <c r="G125" s="12">
        <v>1985</v>
      </c>
      <c r="H125" s="13" t="str">
        <f>IF(E125="M",IF(ISNA(VLOOKUP(G125,Categorie!$A$14:$B$114,2,FALSE)), "Categoria non trovata",VLOOKUP(G125,Categorie!$A$14:$B$114,2,FALSE)),IF(ISNA(VLOOKUP(G125,Categorie!$H$14:$I$114,2,FALSE)), "Categoria non trovata",VLOOKUP(G125,Categorie!$H$14:$I$114,2,FALSE)))</f>
        <v>P</v>
      </c>
      <c r="I125" s="10" t="s">
        <v>248</v>
      </c>
    </row>
    <row r="126" spans="1:9" x14ac:dyDescent="0.25">
      <c r="A126" s="9">
        <v>125</v>
      </c>
      <c r="B126" s="17">
        <v>277</v>
      </c>
      <c r="C126" s="10" t="s">
        <v>227</v>
      </c>
      <c r="D126" s="10" t="s">
        <v>270</v>
      </c>
      <c r="E126" s="10" t="s">
        <v>36</v>
      </c>
      <c r="F126" s="11"/>
      <c r="G126" s="12">
        <v>1936</v>
      </c>
      <c r="H126" s="13" t="str">
        <f>IF(E126="M",IF(ISNA(VLOOKUP(G126,Categorie!$A$14:$B$114,2,FALSE)), "Categoria non trovata",VLOOKUP(G126,Categorie!$A$14:$B$114,2,FALSE)),IF(ISNA(VLOOKUP(G126,Categorie!$H$14:$I$114,2,FALSE)), "Categoria non trovata",VLOOKUP(G126,Categorie!$H$14:$I$114,2,FALSE)))</f>
        <v>L</v>
      </c>
      <c r="I126" s="10" t="s">
        <v>97</v>
      </c>
    </row>
    <row r="127" spans="1:9" x14ac:dyDescent="0.25">
      <c r="A127" s="9">
        <v>126</v>
      </c>
      <c r="B127" s="17">
        <v>278</v>
      </c>
      <c r="C127" s="10" t="s">
        <v>271</v>
      </c>
      <c r="D127" s="10" t="s">
        <v>272</v>
      </c>
      <c r="E127" s="10" t="s">
        <v>36</v>
      </c>
      <c r="F127" s="11"/>
      <c r="G127" s="12">
        <v>1951</v>
      </c>
      <c r="H127" s="13" t="s">
        <v>7</v>
      </c>
      <c r="I127" s="10" t="s">
        <v>364</v>
      </c>
    </row>
    <row r="128" spans="1:9" x14ac:dyDescent="0.25">
      <c r="A128" s="9">
        <v>127</v>
      </c>
      <c r="B128" s="17">
        <v>279</v>
      </c>
      <c r="C128" s="10" t="s">
        <v>251</v>
      </c>
      <c r="D128" s="10" t="s">
        <v>274</v>
      </c>
      <c r="E128" s="10" t="s">
        <v>36</v>
      </c>
      <c r="F128" s="11"/>
      <c r="G128" s="12">
        <v>1966</v>
      </c>
      <c r="H128" s="13" t="str">
        <f>IF(E128="M",IF(ISNA(VLOOKUP(G128,Categorie!$A$14:$B$114,2,FALSE)), "Categoria non trovata",VLOOKUP(G128,Categorie!$A$14:$B$114,2,FALSE)),IF(ISNA(VLOOKUP(G128,Categorie!$H$14:$I$114,2,FALSE)), "Categoria non trovata",VLOOKUP(G128,Categorie!$H$14:$I$114,2,FALSE)))</f>
        <v>C</v>
      </c>
      <c r="I128" s="10" t="s">
        <v>275</v>
      </c>
    </row>
    <row r="129" spans="1:9" x14ac:dyDescent="0.25">
      <c r="A129" s="9">
        <v>128</v>
      </c>
      <c r="B129" s="17">
        <v>280</v>
      </c>
      <c r="C129" s="10" t="s">
        <v>227</v>
      </c>
      <c r="D129" s="10" t="s">
        <v>273</v>
      </c>
      <c r="E129" s="10" t="s">
        <v>36</v>
      </c>
      <c r="F129" s="11"/>
      <c r="G129" s="12">
        <v>1960</v>
      </c>
      <c r="H129" s="13" t="str">
        <f>IF(E129="M",IF(ISNA(VLOOKUP(G129,Categorie!$A$14:$B$114,2,FALSE)), "Categoria non trovata",VLOOKUP(G129,Categorie!$A$14:$B$114,2,FALSE)),IF(ISNA(VLOOKUP(G129,Categorie!$H$14:$I$114,2,FALSE)), "Categoria non trovata",VLOOKUP(G129,Categorie!$H$14:$I$114,2,FALSE)))</f>
        <v>E</v>
      </c>
      <c r="I129" s="10" t="s">
        <v>275</v>
      </c>
    </row>
    <row r="130" spans="1:9" x14ac:dyDescent="0.25">
      <c r="A130" s="9">
        <v>129</v>
      </c>
      <c r="B130" s="17">
        <v>281</v>
      </c>
      <c r="C130" s="10" t="s">
        <v>276</v>
      </c>
      <c r="D130" s="10" t="s">
        <v>277</v>
      </c>
      <c r="E130" s="10" t="s">
        <v>36</v>
      </c>
      <c r="F130" s="11"/>
      <c r="G130" s="12">
        <v>1950</v>
      </c>
      <c r="H130" s="13" t="str">
        <f>IF(E130="M",IF(ISNA(VLOOKUP(G130,Categorie!$A$14:$B$114,2,FALSE)), "Categoria non trovata",VLOOKUP(G130,Categorie!$A$14:$B$114,2,FALSE)),IF(ISNA(VLOOKUP(G130,Categorie!$H$14:$I$114,2,FALSE)), "Categoria non trovata",VLOOKUP(G130,Categorie!$H$14:$I$114,2,FALSE)))</f>
        <v>G</v>
      </c>
      <c r="I130" s="10" t="s">
        <v>278</v>
      </c>
    </row>
    <row r="131" spans="1:9" x14ac:dyDescent="0.25">
      <c r="A131" s="9">
        <v>130</v>
      </c>
      <c r="B131" s="17">
        <v>282</v>
      </c>
      <c r="C131" s="10" t="s">
        <v>279</v>
      </c>
      <c r="D131" s="10" t="s">
        <v>280</v>
      </c>
      <c r="E131" s="10" t="s">
        <v>36</v>
      </c>
      <c r="F131" s="11"/>
      <c r="G131" s="12">
        <v>1982</v>
      </c>
      <c r="H131" s="13" t="str">
        <f>IF(E131="M",IF(ISNA(VLOOKUP(G131,Categorie!$A$14:$B$114,2,FALSE)), "Categoria non trovata",VLOOKUP(G131,Categorie!$A$14:$B$114,2,FALSE)),IF(ISNA(VLOOKUP(G131,Categorie!$H$14:$I$114,2,FALSE)), "Categoria non trovata",VLOOKUP(G131,Categorie!$H$14:$I$114,2,FALSE)))</f>
        <v>A</v>
      </c>
      <c r="I131" s="10" t="s">
        <v>281</v>
      </c>
    </row>
    <row r="132" spans="1:9" x14ac:dyDescent="0.25">
      <c r="A132" s="9">
        <v>131</v>
      </c>
      <c r="B132" s="17">
        <v>283</v>
      </c>
      <c r="C132" s="10" t="s">
        <v>282</v>
      </c>
      <c r="D132" s="10" t="s">
        <v>283</v>
      </c>
      <c r="E132" s="10" t="s">
        <v>36</v>
      </c>
      <c r="F132" s="11"/>
      <c r="G132" s="12">
        <v>1968</v>
      </c>
      <c r="H132" s="13" t="str">
        <f>IF(E132="M",IF(ISNA(VLOOKUP(G132,Categorie!$A$14:$B$114,2,FALSE)), "Categoria non trovata",VLOOKUP(G132,Categorie!$A$14:$B$114,2,FALSE)),IF(ISNA(VLOOKUP(G132,Categorie!$H$14:$I$114,2,FALSE)), "Categoria non trovata",VLOOKUP(G132,Categorie!$H$14:$I$114,2,FALSE)))</f>
        <v>C</v>
      </c>
      <c r="I132" s="10" t="s">
        <v>50</v>
      </c>
    </row>
    <row r="133" spans="1:9" x14ac:dyDescent="0.25">
      <c r="A133" s="9">
        <v>132</v>
      </c>
      <c r="B133" s="17">
        <v>284</v>
      </c>
      <c r="C133" s="10" t="s">
        <v>231</v>
      </c>
      <c r="D133" s="10" t="s">
        <v>284</v>
      </c>
      <c r="E133" s="10" t="s">
        <v>36</v>
      </c>
      <c r="F133" s="11"/>
      <c r="G133" s="12">
        <v>1937</v>
      </c>
      <c r="H133" s="13" t="str">
        <f>IF(E133="M",IF(ISNA(VLOOKUP(G133,Categorie!$A$14:$B$114,2,FALSE)), "Categoria non trovata",VLOOKUP(G133,Categorie!$A$14:$B$114,2,FALSE)),IF(ISNA(VLOOKUP(G133,Categorie!$H$14:$I$114,2,FALSE)), "Categoria non trovata",VLOOKUP(G133,Categorie!$H$14:$I$114,2,FALSE)))</f>
        <v>L</v>
      </c>
      <c r="I133" s="10" t="s">
        <v>285</v>
      </c>
    </row>
    <row r="134" spans="1:9" x14ac:dyDescent="0.25">
      <c r="A134" s="9">
        <v>133</v>
      </c>
      <c r="B134" s="17">
        <v>285</v>
      </c>
      <c r="C134" s="10" t="s">
        <v>241</v>
      </c>
      <c r="D134" s="10" t="s">
        <v>286</v>
      </c>
      <c r="E134" s="10" t="s">
        <v>36</v>
      </c>
      <c r="F134" s="11"/>
      <c r="G134" s="12">
        <v>1964</v>
      </c>
      <c r="H134" s="13" t="str">
        <f>IF(E134="M",IF(ISNA(VLOOKUP(G134,Categorie!$A$14:$B$114,2,FALSE)), "Categoria non trovata",VLOOKUP(G134,Categorie!$A$14:$B$114,2,FALSE)),IF(ISNA(VLOOKUP(G134,Categorie!$H$14:$I$114,2,FALSE)), "Categoria non trovata",VLOOKUP(G134,Categorie!$H$14:$I$114,2,FALSE)))</f>
        <v>D</v>
      </c>
      <c r="I134" s="10" t="s">
        <v>48</v>
      </c>
    </row>
    <row r="135" spans="1:9" x14ac:dyDescent="0.25">
      <c r="A135" s="9">
        <v>134</v>
      </c>
      <c r="B135" s="17">
        <v>286</v>
      </c>
      <c r="C135" s="10" t="s">
        <v>288</v>
      </c>
      <c r="D135" s="10" t="s">
        <v>287</v>
      </c>
      <c r="E135" s="10" t="s">
        <v>36</v>
      </c>
      <c r="F135" s="11"/>
      <c r="G135" s="12">
        <v>1954</v>
      </c>
      <c r="H135" s="13" t="s">
        <v>7</v>
      </c>
      <c r="I135" s="10" t="s">
        <v>75</v>
      </c>
    </row>
    <row r="136" spans="1:9" x14ac:dyDescent="0.25">
      <c r="A136" s="9">
        <v>135</v>
      </c>
      <c r="B136" s="17">
        <v>287</v>
      </c>
      <c r="C136" s="10" t="s">
        <v>289</v>
      </c>
      <c r="D136" s="10" t="s">
        <v>290</v>
      </c>
      <c r="E136" s="10" t="s">
        <v>36</v>
      </c>
      <c r="F136" s="11"/>
      <c r="G136" s="12">
        <v>1972</v>
      </c>
      <c r="H136" s="13" t="str">
        <f>IF(E136="M",IF(ISNA(VLOOKUP(G136,Categorie!$A$14:$B$114,2,FALSE)), "Categoria non trovata",VLOOKUP(G136,Categorie!$A$14:$B$114,2,FALSE)),IF(ISNA(VLOOKUP(G136,Categorie!$H$14:$I$114,2,FALSE)), "Categoria non trovata",VLOOKUP(G136,Categorie!$H$14:$I$114,2,FALSE)))</f>
        <v>B</v>
      </c>
      <c r="I136" s="10" t="s">
        <v>37</v>
      </c>
    </row>
    <row r="137" spans="1:9" x14ac:dyDescent="0.25">
      <c r="A137" s="9">
        <v>136</v>
      </c>
      <c r="B137" s="17">
        <v>288</v>
      </c>
      <c r="C137" s="10" t="s">
        <v>291</v>
      </c>
      <c r="D137" s="10" t="s">
        <v>292</v>
      </c>
      <c r="E137" s="10" t="s">
        <v>36</v>
      </c>
      <c r="F137" s="11"/>
      <c r="G137" s="12">
        <v>1962</v>
      </c>
      <c r="H137" s="13" t="str">
        <f>IF(E137="M",IF(ISNA(VLOOKUP(G137,Categorie!$A$14:$B$114,2,FALSE)), "Categoria non trovata",VLOOKUP(G137,Categorie!$A$14:$B$114,2,FALSE)),IF(ISNA(VLOOKUP(G137,Categorie!$H$14:$I$114,2,FALSE)), "Categoria non trovata",VLOOKUP(G137,Categorie!$H$14:$I$114,2,FALSE)))</f>
        <v>D</v>
      </c>
      <c r="I137" s="10" t="s">
        <v>285</v>
      </c>
    </row>
    <row r="138" spans="1:9" x14ac:dyDescent="0.25">
      <c r="A138" s="9">
        <v>137</v>
      </c>
      <c r="B138" s="17">
        <v>289</v>
      </c>
      <c r="C138" s="10" t="s">
        <v>73</v>
      </c>
      <c r="D138" s="10" t="s">
        <v>293</v>
      </c>
      <c r="E138" s="10" t="s">
        <v>36</v>
      </c>
      <c r="F138" s="11"/>
      <c r="G138" s="12">
        <v>1956</v>
      </c>
      <c r="H138" s="13" t="str">
        <f>IF(E138="M",IF(ISNA(VLOOKUP(G138,Categorie!$A$14:$B$114,2,FALSE)), "Categoria non trovata",VLOOKUP(G138,Categorie!$A$14:$B$114,2,FALSE)),IF(ISNA(VLOOKUP(G138,Categorie!$H$14:$I$114,2,FALSE)), "Categoria non trovata",VLOOKUP(G138,Categorie!$H$14:$I$114,2,FALSE)))</f>
        <v>E</v>
      </c>
      <c r="I138" s="10" t="s">
        <v>50</v>
      </c>
    </row>
    <row r="139" spans="1:9" x14ac:dyDescent="0.25">
      <c r="A139" s="9">
        <v>138</v>
      </c>
      <c r="B139" s="17">
        <v>290</v>
      </c>
      <c r="C139" s="10" t="s">
        <v>257</v>
      </c>
      <c r="D139" s="10" t="s">
        <v>294</v>
      </c>
      <c r="E139" s="10" t="s">
        <v>36</v>
      </c>
      <c r="F139" s="11"/>
      <c r="G139" s="12">
        <v>1967</v>
      </c>
      <c r="H139" s="13" t="str">
        <f>IF(E139="M",IF(ISNA(VLOOKUP(G139,Categorie!$A$14:$B$114,2,FALSE)), "Categoria non trovata",VLOOKUP(G139,Categorie!$A$14:$B$114,2,FALSE)),IF(ISNA(VLOOKUP(G139,Categorie!$H$14:$I$114,2,FALSE)), "Categoria non trovata",VLOOKUP(G139,Categorie!$H$14:$I$114,2,FALSE)))</f>
        <v>C</v>
      </c>
      <c r="I139" s="10" t="s">
        <v>248</v>
      </c>
    </row>
    <row r="140" spans="1:9" x14ac:dyDescent="0.25">
      <c r="A140" s="9">
        <v>139</v>
      </c>
      <c r="B140" s="17">
        <v>291</v>
      </c>
      <c r="C140" s="10" t="s">
        <v>295</v>
      </c>
      <c r="D140" s="10" t="s">
        <v>296</v>
      </c>
      <c r="E140" s="10" t="s">
        <v>36</v>
      </c>
      <c r="F140" s="11"/>
      <c r="G140" s="12">
        <v>1936</v>
      </c>
      <c r="H140" s="13" t="str">
        <f>IF(E140="M",IF(ISNA(VLOOKUP(G140,Categorie!$A$14:$B$114,2,FALSE)), "Categoria non trovata",VLOOKUP(G140,Categorie!$A$14:$B$114,2,FALSE)),IF(ISNA(VLOOKUP(G140,Categorie!$H$14:$I$114,2,FALSE)), "Categoria non trovata",VLOOKUP(G140,Categorie!$H$14:$I$114,2,FALSE)))</f>
        <v>L</v>
      </c>
      <c r="I140" s="10" t="s">
        <v>215</v>
      </c>
    </row>
    <row r="141" spans="1:9" x14ac:dyDescent="0.25">
      <c r="A141" s="9">
        <v>140</v>
      </c>
      <c r="B141" s="17">
        <v>292</v>
      </c>
      <c r="C141" s="10" t="s">
        <v>297</v>
      </c>
      <c r="D141" s="10" t="s">
        <v>298</v>
      </c>
      <c r="E141" s="10" t="s">
        <v>43</v>
      </c>
      <c r="F141" s="11"/>
      <c r="G141" s="12">
        <v>1937</v>
      </c>
      <c r="H141" s="13" t="str">
        <f>IF(E141="M",IF(ISNA(VLOOKUP(G141,Categorie!$A$14:$B$114,2,FALSE)), "Categoria non trovata",VLOOKUP(G141,Categorie!$A$14:$B$114,2,FALSE)),IF(ISNA(VLOOKUP(G141,Categorie!$H$14:$I$114,2,FALSE)), "Categoria non trovata",VLOOKUP(G141,Categorie!$H$14:$I$114,2,FALSE)))</f>
        <v>Z</v>
      </c>
      <c r="I141" s="10" t="s">
        <v>215</v>
      </c>
    </row>
    <row r="142" spans="1:9" x14ac:dyDescent="0.25">
      <c r="A142" s="9">
        <v>141</v>
      </c>
      <c r="B142" s="17">
        <v>293</v>
      </c>
      <c r="C142" s="10" t="s">
        <v>202</v>
      </c>
      <c r="D142" s="10" t="s">
        <v>299</v>
      </c>
      <c r="E142" s="10" t="s">
        <v>36</v>
      </c>
      <c r="F142" s="11"/>
      <c r="G142" s="12">
        <v>1969</v>
      </c>
      <c r="H142" s="13" t="str">
        <f>IF(E142="M",IF(ISNA(VLOOKUP(G142,Categorie!$A$14:$B$114,2,FALSE)), "Categoria non trovata",VLOOKUP(G142,Categorie!$A$14:$B$114,2,FALSE)),IF(ISNA(VLOOKUP(G142,Categorie!$H$14:$I$114,2,FALSE)), "Categoria non trovata",VLOOKUP(G142,Categorie!$H$14:$I$114,2,FALSE)))</f>
        <v>C</v>
      </c>
      <c r="I142" s="10" t="s">
        <v>78</v>
      </c>
    </row>
    <row r="143" spans="1:9" x14ac:dyDescent="0.25">
      <c r="A143" s="9">
        <v>142</v>
      </c>
      <c r="B143" s="17">
        <v>294</v>
      </c>
      <c r="C143" s="10" t="s">
        <v>300</v>
      </c>
      <c r="D143" s="10" t="s">
        <v>301</v>
      </c>
      <c r="E143" s="10" t="s">
        <v>36</v>
      </c>
      <c r="F143" s="11"/>
      <c r="G143" s="12">
        <v>1977</v>
      </c>
      <c r="H143" s="13" t="str">
        <f>IF(E143="M",IF(ISNA(VLOOKUP(G143,Categorie!$A$14:$B$114,2,FALSE)), "Categoria non trovata",VLOOKUP(G143,Categorie!$A$14:$B$114,2,FALSE)),IF(ISNA(VLOOKUP(G143,Categorie!$H$14:$I$114,2,FALSE)), "Categoria non trovata",VLOOKUP(G143,Categorie!$H$14:$I$114,2,FALSE)))</f>
        <v>A</v>
      </c>
      <c r="I143" s="10" t="s">
        <v>302</v>
      </c>
    </row>
    <row r="144" spans="1:9" x14ac:dyDescent="0.25">
      <c r="A144" s="9">
        <v>143</v>
      </c>
      <c r="B144" s="17">
        <v>295</v>
      </c>
      <c r="C144" s="10" t="s">
        <v>303</v>
      </c>
      <c r="D144" s="10" t="s">
        <v>304</v>
      </c>
      <c r="E144" s="10" t="s">
        <v>36</v>
      </c>
      <c r="F144" s="11"/>
      <c r="G144" s="12">
        <v>1966</v>
      </c>
      <c r="H144" s="13" t="str">
        <f>IF(E144="M",IF(ISNA(VLOOKUP(G144,Categorie!$A$14:$B$114,2,FALSE)), "Categoria non trovata",VLOOKUP(G144,Categorie!$A$14:$B$114,2,FALSE)),IF(ISNA(VLOOKUP(G144,Categorie!$H$14:$I$114,2,FALSE)), "Categoria non trovata",VLOOKUP(G144,Categorie!$H$14:$I$114,2,FALSE)))</f>
        <v>C</v>
      </c>
      <c r="I144" s="10" t="s">
        <v>40</v>
      </c>
    </row>
    <row r="145" spans="1:9" x14ac:dyDescent="0.25">
      <c r="A145" s="9">
        <v>144</v>
      </c>
      <c r="B145" s="17">
        <v>296</v>
      </c>
      <c r="C145" s="10" t="s">
        <v>305</v>
      </c>
      <c r="D145" s="10" t="s">
        <v>360</v>
      </c>
      <c r="E145" s="10" t="s">
        <v>36</v>
      </c>
      <c r="F145" s="11"/>
      <c r="G145" s="12">
        <v>1964</v>
      </c>
      <c r="H145" s="13" t="str">
        <f>IF(E145="M",IF(ISNA(VLOOKUP(G145,Categorie!$A$14:$B$114,2,FALSE)), "Categoria non trovata",VLOOKUP(G145,Categorie!$A$14:$B$114,2,FALSE)),IF(ISNA(VLOOKUP(G145,Categorie!$H$14:$I$114,2,FALSE)), "Categoria non trovata",VLOOKUP(G145,Categorie!$H$14:$I$114,2,FALSE)))</f>
        <v>D</v>
      </c>
      <c r="I145" s="10" t="s">
        <v>306</v>
      </c>
    </row>
    <row r="146" spans="1:9" x14ac:dyDescent="0.25">
      <c r="A146" s="9">
        <v>145</v>
      </c>
      <c r="B146" s="17">
        <v>297</v>
      </c>
      <c r="C146" s="10" t="s">
        <v>307</v>
      </c>
      <c r="D146" s="10" t="s">
        <v>308</v>
      </c>
      <c r="E146" s="10" t="s">
        <v>36</v>
      </c>
      <c r="F146" s="11"/>
      <c r="G146" s="12">
        <v>1977</v>
      </c>
      <c r="H146" s="13" t="str">
        <f>IF(E146="M",IF(ISNA(VLOOKUP(G146,Categorie!$A$14:$B$114,2,FALSE)), "Categoria non trovata",VLOOKUP(G146,Categorie!$A$14:$B$114,2,FALSE)),IF(ISNA(VLOOKUP(G146,Categorie!$H$14:$I$114,2,FALSE)), "Categoria non trovata",VLOOKUP(G146,Categorie!$H$14:$I$114,2,FALSE)))</f>
        <v>A</v>
      </c>
      <c r="I146" s="10" t="s">
        <v>215</v>
      </c>
    </row>
    <row r="147" spans="1:9" x14ac:dyDescent="0.25">
      <c r="A147" s="9">
        <v>146</v>
      </c>
      <c r="B147" s="17">
        <v>298</v>
      </c>
      <c r="C147" s="10" t="s">
        <v>309</v>
      </c>
      <c r="D147" s="10" t="s">
        <v>310</v>
      </c>
      <c r="E147" s="10" t="s">
        <v>36</v>
      </c>
      <c r="F147" s="11"/>
      <c r="G147" s="12">
        <v>1946</v>
      </c>
      <c r="H147" s="13" t="str">
        <f>IF(E147="M",IF(ISNA(VLOOKUP(G147,Categorie!$A$14:$B$114,2,FALSE)), "Categoria non trovata",VLOOKUP(G147,Categorie!$A$14:$B$114,2,FALSE)),IF(ISNA(VLOOKUP(G147,Categorie!$H$14:$I$114,2,FALSE)), "Categoria non trovata",VLOOKUP(G147,Categorie!$H$14:$I$114,2,FALSE)))</f>
        <v>G</v>
      </c>
      <c r="I147" s="10" t="s">
        <v>215</v>
      </c>
    </row>
    <row r="148" spans="1:9" x14ac:dyDescent="0.25">
      <c r="A148" s="9">
        <v>147</v>
      </c>
      <c r="B148" s="17">
        <v>299</v>
      </c>
      <c r="C148" s="10" t="s">
        <v>311</v>
      </c>
      <c r="D148" s="10" t="s">
        <v>312</v>
      </c>
      <c r="E148" s="10" t="s">
        <v>36</v>
      </c>
      <c r="F148" s="11"/>
      <c r="G148" s="12">
        <v>1979</v>
      </c>
      <c r="H148" s="13" t="str">
        <f>IF(E148="M",IF(ISNA(VLOOKUP(G148,Categorie!$A$14:$B$114,2,FALSE)), "Categoria non trovata",VLOOKUP(G148,Categorie!$A$14:$B$114,2,FALSE)),IF(ISNA(VLOOKUP(G148,Categorie!$H$14:$I$114,2,FALSE)), "Categoria non trovata",VLOOKUP(G148,Categorie!$H$14:$I$114,2,FALSE)))</f>
        <v>A</v>
      </c>
      <c r="I148" s="10" t="s">
        <v>103</v>
      </c>
    </row>
    <row r="149" spans="1:9" x14ac:dyDescent="0.25">
      <c r="A149" s="9">
        <v>148</v>
      </c>
      <c r="B149" s="17">
        <v>300</v>
      </c>
      <c r="C149" s="10" t="s">
        <v>313</v>
      </c>
      <c r="D149" s="10" t="s">
        <v>314</v>
      </c>
      <c r="E149" s="10" t="s">
        <v>36</v>
      </c>
      <c r="F149" s="11"/>
      <c r="G149" s="12">
        <v>1964</v>
      </c>
      <c r="H149" s="13" t="str">
        <f>IF(E149="M",IF(ISNA(VLOOKUP(G149,Categorie!$A$14:$B$114,2,FALSE)), "Categoria non trovata",VLOOKUP(G149,Categorie!$A$14:$B$114,2,FALSE)),IF(ISNA(VLOOKUP(G149,Categorie!$H$14:$I$114,2,FALSE)), "Categoria non trovata",VLOOKUP(G149,Categorie!$H$14:$I$114,2,FALSE)))</f>
        <v>D</v>
      </c>
      <c r="I149" s="10" t="s">
        <v>37</v>
      </c>
    </row>
    <row r="150" spans="1:9" x14ac:dyDescent="0.25">
      <c r="A150" s="9">
        <v>149</v>
      </c>
      <c r="B150" s="17">
        <v>301</v>
      </c>
      <c r="C150" s="10" t="s">
        <v>185</v>
      </c>
      <c r="D150" s="10" t="s">
        <v>362</v>
      </c>
      <c r="E150" s="10" t="s">
        <v>36</v>
      </c>
      <c r="F150" s="11"/>
      <c r="G150" s="12">
        <v>1963</v>
      </c>
      <c r="H150" s="13" t="str">
        <f>IF(E150="M",IF(ISNA(VLOOKUP(G150,Categorie!$A$14:$B$114,2,FALSE)), "Categoria non trovata",VLOOKUP(G150,Categorie!$A$14:$B$114,2,FALSE)),IF(ISNA(VLOOKUP(G150,Categorie!$H$14:$I$114,2,FALSE)), "Categoria non trovata",VLOOKUP(G150,Categorie!$H$14:$I$114,2,FALSE)))</f>
        <v>D</v>
      </c>
      <c r="I150" s="10" t="s">
        <v>363</v>
      </c>
    </row>
    <row r="151" spans="1:9" x14ac:dyDescent="0.25">
      <c r="A151" s="9">
        <v>150</v>
      </c>
      <c r="B151" s="17">
        <v>302</v>
      </c>
      <c r="C151" s="10" t="s">
        <v>315</v>
      </c>
      <c r="D151" s="10" t="s">
        <v>316</v>
      </c>
      <c r="E151" s="10" t="s">
        <v>43</v>
      </c>
      <c r="F151" s="11"/>
      <c r="G151" s="12">
        <v>1976</v>
      </c>
      <c r="H151" s="13" t="str">
        <f>IF(E151="M",IF(ISNA(VLOOKUP(G151,Categorie!$A$14:$B$114,2,FALSE)), "Categoria non trovata",VLOOKUP(G151,Categorie!$A$14:$B$114,2,FALSE)),IF(ISNA(VLOOKUP(G151,Categorie!$H$14:$I$114,2,FALSE)), "Categoria non trovata",VLOOKUP(G151,Categorie!$H$14:$I$114,2,FALSE)))</f>
        <v>P</v>
      </c>
      <c r="I151" s="10" t="s">
        <v>97</v>
      </c>
    </row>
    <row r="152" spans="1:9" x14ac:dyDescent="0.25">
      <c r="A152" s="9">
        <v>151</v>
      </c>
      <c r="B152" s="17">
        <v>303</v>
      </c>
      <c r="C152" s="10" t="s">
        <v>282</v>
      </c>
      <c r="D152" s="10" t="s">
        <v>317</v>
      </c>
      <c r="E152" s="10" t="s">
        <v>36</v>
      </c>
      <c r="F152" s="11"/>
      <c r="G152" s="12">
        <v>1977</v>
      </c>
      <c r="H152" s="13" t="str">
        <f>IF(E152="M",IF(ISNA(VLOOKUP(G152,Categorie!$A$14:$B$114,2,FALSE)), "Categoria non trovata",VLOOKUP(G152,Categorie!$A$14:$B$114,2,FALSE)),IF(ISNA(VLOOKUP(G152,Categorie!$H$14:$I$114,2,FALSE)), "Categoria non trovata",VLOOKUP(G152,Categorie!$H$14:$I$114,2,FALSE)))</f>
        <v>A</v>
      </c>
      <c r="I152" s="10" t="s">
        <v>97</v>
      </c>
    </row>
    <row r="153" spans="1:9" x14ac:dyDescent="0.25">
      <c r="A153" s="9">
        <v>152</v>
      </c>
      <c r="B153" s="17">
        <v>304</v>
      </c>
      <c r="C153" s="10" t="s">
        <v>249</v>
      </c>
      <c r="D153" s="10" t="s">
        <v>318</v>
      </c>
      <c r="E153" s="10" t="s">
        <v>36</v>
      </c>
      <c r="F153" s="11"/>
      <c r="G153" s="12">
        <v>1942</v>
      </c>
      <c r="H153" s="13" t="str">
        <f>IF(E153="M",IF(ISNA(VLOOKUP(G153,Categorie!$A$14:$B$114,2,FALSE)), "Categoria non trovata",VLOOKUP(G153,Categorie!$A$14:$B$114,2,FALSE)),IF(ISNA(VLOOKUP(G153,Categorie!$H$14:$I$114,2,FALSE)), "Categoria non trovata",VLOOKUP(G153,Categorie!$H$14:$I$114,2,FALSE)))</f>
        <v>H</v>
      </c>
      <c r="I153" s="10" t="s">
        <v>285</v>
      </c>
    </row>
    <row r="154" spans="1:9" x14ac:dyDescent="0.25">
      <c r="A154" s="9">
        <v>153</v>
      </c>
      <c r="B154" s="17">
        <v>305</v>
      </c>
      <c r="C154" s="10" t="s">
        <v>191</v>
      </c>
      <c r="D154" s="10" t="s">
        <v>319</v>
      </c>
      <c r="E154" s="10" t="s">
        <v>43</v>
      </c>
      <c r="F154" s="11"/>
      <c r="G154" s="12">
        <v>1963</v>
      </c>
      <c r="H154" s="13" t="str">
        <f>IF(E154="M",IF(ISNA(VLOOKUP(G154,Categorie!$A$14:$B$114,2,FALSE)), "Categoria non trovata",VLOOKUP(G154,Categorie!$A$14:$B$114,2,FALSE)),IF(ISNA(VLOOKUP(G154,Categorie!$H$14:$I$114,2,FALSE)), "Categoria non trovata",VLOOKUP(G154,Categorie!$H$14:$I$114,2,FALSE)))</f>
        <v>T</v>
      </c>
      <c r="I154" s="10" t="s">
        <v>285</v>
      </c>
    </row>
    <row r="155" spans="1:9" x14ac:dyDescent="0.25">
      <c r="A155" s="9">
        <v>154</v>
      </c>
      <c r="B155" s="17">
        <v>306</v>
      </c>
      <c r="C155" s="10" t="s">
        <v>320</v>
      </c>
      <c r="D155" s="10" t="s">
        <v>321</v>
      </c>
      <c r="E155" s="10" t="s">
        <v>43</v>
      </c>
      <c r="F155" s="11"/>
      <c r="G155" s="12">
        <v>1939</v>
      </c>
      <c r="H155" s="13" t="str">
        <f>IF(E155="M",IF(ISNA(VLOOKUP(G155,Categorie!$A$14:$B$114,2,FALSE)), "Categoria non trovata",VLOOKUP(G155,Categorie!$A$14:$B$114,2,FALSE)),IF(ISNA(VLOOKUP(G155,Categorie!$H$14:$I$114,2,FALSE)), "Categoria non trovata",VLOOKUP(G155,Categorie!$H$14:$I$114,2,FALSE)))</f>
        <v>Z</v>
      </c>
      <c r="I155" s="10" t="s">
        <v>285</v>
      </c>
    </row>
    <row r="156" spans="1:9" x14ac:dyDescent="0.25">
      <c r="A156" s="9">
        <v>155</v>
      </c>
      <c r="B156" s="17">
        <v>307</v>
      </c>
      <c r="C156" s="10" t="s">
        <v>289</v>
      </c>
      <c r="D156" s="10" t="s">
        <v>322</v>
      </c>
      <c r="E156" s="10" t="s">
        <v>36</v>
      </c>
      <c r="F156" s="11"/>
      <c r="G156" s="12">
        <v>2006</v>
      </c>
      <c r="H156" s="13" t="str">
        <f>IF(E156="M",IF(ISNA(VLOOKUP(G156,Categorie!$A$14:$B$114,2,FALSE)), "Categoria non trovata",VLOOKUP(G156,Categorie!$A$14:$B$114,2,FALSE)),IF(ISNA(VLOOKUP(G156,Categorie!$H$14:$I$114,2,FALSE)), "Categoria non trovata",VLOOKUP(G156,Categorie!$H$14:$I$114,2,FALSE)))</f>
        <v>A</v>
      </c>
      <c r="I156" s="10" t="s">
        <v>48</v>
      </c>
    </row>
    <row r="157" spans="1:9" x14ac:dyDescent="0.25">
      <c r="A157" s="9">
        <v>156</v>
      </c>
      <c r="B157" s="17">
        <v>308</v>
      </c>
      <c r="C157" s="10" t="s">
        <v>323</v>
      </c>
      <c r="D157" s="10" t="s">
        <v>324</v>
      </c>
      <c r="E157" s="10" t="s">
        <v>36</v>
      </c>
      <c r="F157" s="11"/>
      <c r="G157" s="12">
        <v>1959</v>
      </c>
      <c r="H157" s="13" t="str">
        <f>IF(E157="M",IF(ISNA(VLOOKUP(G157,Categorie!$A$14:$B$114,2,FALSE)), "Categoria non trovata",VLOOKUP(G157,Categorie!$A$14:$B$114,2,FALSE)),IF(ISNA(VLOOKUP(G157,Categorie!$H$14:$I$114,2,FALSE)), "Categoria non trovata",VLOOKUP(G157,Categorie!$H$14:$I$114,2,FALSE)))</f>
        <v>E</v>
      </c>
      <c r="I157" s="10" t="s">
        <v>285</v>
      </c>
    </row>
    <row r="158" spans="1:9" x14ac:dyDescent="0.25">
      <c r="A158" s="9">
        <v>157</v>
      </c>
      <c r="B158" s="17">
        <v>309</v>
      </c>
      <c r="C158" s="10" t="s">
        <v>185</v>
      </c>
      <c r="D158" s="10" t="s">
        <v>325</v>
      </c>
      <c r="E158" s="10" t="s">
        <v>36</v>
      </c>
      <c r="F158" s="11"/>
      <c r="G158" s="12">
        <v>1956</v>
      </c>
      <c r="H158" s="13" t="str">
        <f>IF(E158="M",IF(ISNA(VLOOKUP(G158,Categorie!$A$14:$B$114,2,FALSE)), "Categoria non trovata",VLOOKUP(G158,Categorie!$A$14:$B$114,2,FALSE)),IF(ISNA(VLOOKUP(G158,Categorie!$H$14:$I$114,2,FALSE)), "Categoria non trovata",VLOOKUP(G158,Categorie!$H$14:$I$114,2,FALSE)))</f>
        <v>E</v>
      </c>
      <c r="I158" s="10" t="s">
        <v>326</v>
      </c>
    </row>
    <row r="159" spans="1:9" x14ac:dyDescent="0.25">
      <c r="A159" s="9">
        <v>158</v>
      </c>
      <c r="B159" s="17">
        <v>310</v>
      </c>
      <c r="C159" s="10" t="s">
        <v>327</v>
      </c>
      <c r="D159" s="10" t="s">
        <v>328</v>
      </c>
      <c r="E159" s="10" t="s">
        <v>36</v>
      </c>
      <c r="F159" s="11"/>
      <c r="G159" s="12">
        <v>1977</v>
      </c>
      <c r="H159" s="13" t="str">
        <f>IF(E159="M",IF(ISNA(VLOOKUP(G159,Categorie!$A$14:$B$114,2,FALSE)), "Categoria non trovata",VLOOKUP(G159,Categorie!$A$14:$B$114,2,FALSE)),IF(ISNA(VLOOKUP(G159,Categorie!$H$14:$I$114,2,FALSE)), "Categoria non trovata",VLOOKUP(G159,Categorie!$H$14:$I$114,2,FALSE)))</f>
        <v>A</v>
      </c>
      <c r="I159" s="10" t="s">
        <v>75</v>
      </c>
    </row>
    <row r="160" spans="1:9" x14ac:dyDescent="0.25">
      <c r="A160" s="9">
        <v>159</v>
      </c>
      <c r="B160" s="17">
        <v>311</v>
      </c>
      <c r="C160" s="10" t="s">
        <v>329</v>
      </c>
      <c r="D160" s="10" t="s">
        <v>330</v>
      </c>
      <c r="E160" s="10" t="s">
        <v>36</v>
      </c>
      <c r="F160" s="11"/>
      <c r="G160" s="12">
        <v>1976</v>
      </c>
      <c r="H160" s="13" t="str">
        <f>IF(E160="M",IF(ISNA(VLOOKUP(G160,Categorie!$A$14:$B$114,2,FALSE)), "Categoria non trovata",VLOOKUP(G160,Categorie!$A$14:$B$114,2,FALSE)),IF(ISNA(VLOOKUP(G160,Categorie!$H$14:$I$114,2,FALSE)), "Categoria non trovata",VLOOKUP(G160,Categorie!$H$14:$I$114,2,FALSE)))</f>
        <v>A</v>
      </c>
      <c r="I160" s="10" t="s">
        <v>48</v>
      </c>
    </row>
    <row r="161" spans="1:9" x14ac:dyDescent="0.25">
      <c r="A161" s="9">
        <v>160</v>
      </c>
      <c r="B161" s="17">
        <v>312</v>
      </c>
      <c r="C161" s="10" t="s">
        <v>332</v>
      </c>
      <c r="D161" s="10" t="s">
        <v>331</v>
      </c>
      <c r="E161" s="10" t="s">
        <v>43</v>
      </c>
      <c r="F161" s="11"/>
      <c r="G161" s="12">
        <v>1967</v>
      </c>
      <c r="H161" s="13" t="str">
        <f>IF(E161="M",IF(ISNA(VLOOKUP(G161,Categorie!$A$14:$B$114,2,FALSE)), "Categoria non trovata",VLOOKUP(G161,Categorie!$A$14:$B$114,2,FALSE)),IF(ISNA(VLOOKUP(G161,Categorie!$H$14:$I$114,2,FALSE)), "Categoria non trovata",VLOOKUP(G161,Categorie!$H$14:$I$114,2,FALSE)))</f>
        <v>S</v>
      </c>
      <c r="I161" s="10" t="s">
        <v>190</v>
      </c>
    </row>
    <row r="162" spans="1:9" x14ac:dyDescent="0.25">
      <c r="A162" s="9">
        <v>161</v>
      </c>
      <c r="B162" s="17">
        <v>313</v>
      </c>
      <c r="C162" s="10" t="s">
        <v>185</v>
      </c>
      <c r="D162" s="10" t="s">
        <v>333</v>
      </c>
      <c r="E162" s="10" t="s">
        <v>36</v>
      </c>
      <c r="F162" s="11"/>
      <c r="G162" s="12">
        <v>1974</v>
      </c>
      <c r="H162" s="13" t="str">
        <f>IF(E162="M",IF(ISNA(VLOOKUP(G162,Categorie!$A$14:$B$114,2,FALSE)), "Categoria non trovata",VLOOKUP(G162,Categorie!$A$14:$B$114,2,FALSE)),IF(ISNA(VLOOKUP(G162,Categorie!$H$14:$I$114,2,FALSE)), "Categoria non trovata",VLOOKUP(G162,Categorie!$H$14:$I$114,2,FALSE)))</f>
        <v>B</v>
      </c>
      <c r="I162" s="10" t="s">
        <v>190</v>
      </c>
    </row>
    <row r="163" spans="1:9" x14ac:dyDescent="0.25">
      <c r="A163" s="9">
        <v>162</v>
      </c>
      <c r="B163" s="17">
        <v>314</v>
      </c>
      <c r="C163" s="10" t="s">
        <v>334</v>
      </c>
      <c r="D163" s="10" t="s">
        <v>335</v>
      </c>
      <c r="E163" s="10" t="s">
        <v>43</v>
      </c>
      <c r="F163" s="11"/>
      <c r="G163" s="12">
        <v>1953</v>
      </c>
      <c r="H163" s="13" t="str">
        <f>IF(E163="M",IF(ISNA(VLOOKUP(G163,Categorie!$A$14:$B$114,2,FALSE)), "Categoria non trovata",VLOOKUP(G163,Categorie!$A$14:$B$114,2,FALSE)),IF(ISNA(VLOOKUP(G163,Categorie!$H$14:$I$114,2,FALSE)), "Categoria non trovata",VLOOKUP(G163,Categorie!$H$14:$I$114,2,FALSE)))</f>
        <v>Z</v>
      </c>
      <c r="I163" s="10" t="s">
        <v>48</v>
      </c>
    </row>
    <row r="164" spans="1:9" x14ac:dyDescent="0.25">
      <c r="A164" s="9">
        <v>163</v>
      </c>
      <c r="B164" s="17">
        <v>315</v>
      </c>
      <c r="C164" s="10" t="s">
        <v>336</v>
      </c>
      <c r="D164" s="10" t="s">
        <v>337</v>
      </c>
      <c r="E164" s="10" t="s">
        <v>36</v>
      </c>
      <c r="F164" s="11"/>
      <c r="G164" s="12">
        <v>1983</v>
      </c>
      <c r="H164" s="13" t="str">
        <f>IF(E164="M",IF(ISNA(VLOOKUP(G164,Categorie!$A$14:$B$114,2,FALSE)), "Categoria non trovata",VLOOKUP(G164,Categorie!$A$14:$B$114,2,FALSE)),IF(ISNA(VLOOKUP(G164,Categorie!$H$14:$I$114,2,FALSE)), "Categoria non trovata",VLOOKUP(G164,Categorie!$H$14:$I$114,2,FALSE)))</f>
        <v>A</v>
      </c>
      <c r="I164" s="10" t="s">
        <v>338</v>
      </c>
    </row>
    <row r="165" spans="1:9" x14ac:dyDescent="0.25">
      <c r="A165" s="9">
        <v>164</v>
      </c>
      <c r="B165" s="17">
        <v>316</v>
      </c>
      <c r="C165" s="10" t="s">
        <v>339</v>
      </c>
      <c r="D165" s="10" t="s">
        <v>340</v>
      </c>
      <c r="E165" s="10" t="s">
        <v>36</v>
      </c>
      <c r="F165" s="11"/>
      <c r="G165" s="12">
        <v>1964</v>
      </c>
      <c r="H165" s="13" t="str">
        <f>IF(E165="M",IF(ISNA(VLOOKUP(G165,Categorie!$A$14:$B$114,2,FALSE)), "Categoria non trovata",VLOOKUP(G165,Categorie!$A$14:$B$114,2,FALSE)),IF(ISNA(VLOOKUP(G165,Categorie!$H$14:$I$114,2,FALSE)), "Categoria non trovata",VLOOKUP(G165,Categorie!$H$14:$I$114,2,FALSE)))</f>
        <v>D</v>
      </c>
      <c r="I165" s="10" t="s">
        <v>285</v>
      </c>
    </row>
    <row r="166" spans="1:9" x14ac:dyDescent="0.25">
      <c r="A166" s="9">
        <v>165</v>
      </c>
      <c r="B166" s="17">
        <v>317</v>
      </c>
      <c r="C166" s="10" t="s">
        <v>336</v>
      </c>
      <c r="D166" s="10" t="s">
        <v>341</v>
      </c>
      <c r="E166" s="10" t="s">
        <v>36</v>
      </c>
      <c r="F166" s="11"/>
      <c r="G166" s="12">
        <v>1967</v>
      </c>
      <c r="H166" s="13" t="str">
        <f>IF(E166="M",IF(ISNA(VLOOKUP(G166,Categorie!$A$14:$B$114,2,FALSE)), "Categoria non trovata",VLOOKUP(G166,Categorie!$A$14:$B$114,2,FALSE)),IF(ISNA(VLOOKUP(G166,Categorie!$H$14:$I$114,2,FALSE)), "Categoria non trovata",VLOOKUP(G166,Categorie!$H$14:$I$114,2,FALSE)))</f>
        <v>C</v>
      </c>
      <c r="I166" s="10" t="s">
        <v>50</v>
      </c>
    </row>
    <row r="167" spans="1:9" x14ac:dyDescent="0.25">
      <c r="A167" s="9">
        <v>166</v>
      </c>
      <c r="B167" s="17">
        <v>318</v>
      </c>
      <c r="C167" s="10" t="s">
        <v>342</v>
      </c>
      <c r="D167" s="10" t="s">
        <v>343</v>
      </c>
      <c r="E167" s="10" t="s">
        <v>36</v>
      </c>
      <c r="F167" s="11"/>
      <c r="G167" s="12">
        <v>1948</v>
      </c>
      <c r="H167" s="13" t="str">
        <f>IF(E167="M",IF(ISNA(VLOOKUP(G167,Categorie!$A$14:$B$114,2,FALSE)), "Categoria non trovata",VLOOKUP(G167,Categorie!$A$14:$B$114,2,FALSE)),IF(ISNA(VLOOKUP(G167,Categorie!$H$14:$I$114,2,FALSE)), "Categoria non trovata",VLOOKUP(G167,Categorie!$H$14:$I$114,2,FALSE)))</f>
        <v>G</v>
      </c>
      <c r="I167" s="10" t="s">
        <v>344</v>
      </c>
    </row>
    <row r="168" spans="1:9" x14ac:dyDescent="0.25">
      <c r="A168" s="9">
        <v>167</v>
      </c>
      <c r="B168" s="17">
        <v>319</v>
      </c>
      <c r="C168" s="10" t="s">
        <v>94</v>
      </c>
      <c r="D168" s="10" t="s">
        <v>345</v>
      </c>
      <c r="E168" s="10" t="s">
        <v>36</v>
      </c>
      <c r="F168" s="11"/>
      <c r="G168" s="12">
        <v>1953</v>
      </c>
      <c r="H168" s="13" t="s">
        <v>7</v>
      </c>
      <c r="I168" s="10" t="s">
        <v>346</v>
      </c>
    </row>
    <row r="169" spans="1:9" x14ac:dyDescent="0.25">
      <c r="A169" s="9">
        <v>168</v>
      </c>
      <c r="B169" s="17">
        <v>320</v>
      </c>
      <c r="C169" s="10" t="s">
        <v>347</v>
      </c>
      <c r="D169" s="10" t="s">
        <v>348</v>
      </c>
      <c r="E169" s="10" t="s">
        <v>43</v>
      </c>
      <c r="F169" s="11"/>
      <c r="G169" s="12">
        <v>1960</v>
      </c>
      <c r="H169" s="13" t="str">
        <f>IF(E169="M",IF(ISNA(VLOOKUP(G169,Categorie!$A$14:$B$114,2,FALSE)), "Categoria non trovata",VLOOKUP(G169,Categorie!$A$14:$B$114,2,FALSE)),IF(ISNA(VLOOKUP(G169,Categorie!$H$14:$I$114,2,FALSE)), "Categoria non trovata",VLOOKUP(G169,Categorie!$H$14:$I$114,2,FALSE)))</f>
        <v>U</v>
      </c>
      <c r="I169" s="10" t="s">
        <v>346</v>
      </c>
    </row>
    <row r="170" spans="1:9" x14ac:dyDescent="0.25">
      <c r="A170" s="9">
        <v>169</v>
      </c>
      <c r="B170" s="17">
        <v>321</v>
      </c>
      <c r="C170" s="10" t="s">
        <v>349</v>
      </c>
      <c r="D170" s="10" t="s">
        <v>350</v>
      </c>
      <c r="E170" s="10" t="s">
        <v>36</v>
      </c>
      <c r="F170" s="11"/>
      <c r="G170" s="12">
        <v>1971</v>
      </c>
      <c r="H170" s="13" t="str">
        <f>IF(E170="M",IF(ISNA(VLOOKUP(G170,Categorie!$A$14:$B$114,2,FALSE)), "Categoria non trovata",VLOOKUP(G170,Categorie!$A$14:$B$114,2,FALSE)),IF(ISNA(VLOOKUP(G170,Categorie!$H$14:$I$114,2,FALSE)), "Categoria non trovata",VLOOKUP(G170,Categorie!$H$14:$I$114,2,FALSE)))</f>
        <v>B</v>
      </c>
      <c r="I170" s="10" t="s">
        <v>248</v>
      </c>
    </row>
    <row r="171" spans="1:9" x14ac:dyDescent="0.25">
      <c r="A171" s="9">
        <v>170</v>
      </c>
      <c r="B171" s="17">
        <v>322</v>
      </c>
      <c r="C171" s="10" t="s">
        <v>351</v>
      </c>
      <c r="D171" s="10" t="s">
        <v>352</v>
      </c>
      <c r="E171" s="10" t="s">
        <v>43</v>
      </c>
      <c r="F171" s="11"/>
      <c r="G171" s="12">
        <v>1967</v>
      </c>
      <c r="H171" s="13" t="str">
        <f>IF(E171="M",IF(ISNA(VLOOKUP(G171,Categorie!$A$14:$B$114,2,FALSE)), "Categoria non trovata",VLOOKUP(G171,Categorie!$A$14:$B$114,2,FALSE)),IF(ISNA(VLOOKUP(G171,Categorie!$H$14:$I$114,2,FALSE)), "Categoria non trovata",VLOOKUP(G171,Categorie!$H$14:$I$114,2,FALSE)))</f>
        <v>S</v>
      </c>
      <c r="I171" s="10" t="s">
        <v>248</v>
      </c>
    </row>
    <row r="172" spans="1:9" x14ac:dyDescent="0.25">
      <c r="A172" s="9">
        <v>171</v>
      </c>
      <c r="B172" s="17">
        <v>323</v>
      </c>
      <c r="C172" s="10" t="s">
        <v>213</v>
      </c>
      <c r="D172" s="10" t="s">
        <v>353</v>
      </c>
      <c r="E172" s="10" t="s">
        <v>36</v>
      </c>
      <c r="F172" s="11"/>
      <c r="G172" s="12">
        <v>1963</v>
      </c>
      <c r="H172" s="13" t="str">
        <f>IF(E172="M",IF(ISNA(VLOOKUP(G172,Categorie!$A$14:$B$114,2,FALSE)), "Categoria non trovata",VLOOKUP(G172,Categorie!$A$14:$B$114,2,FALSE)),IF(ISNA(VLOOKUP(G172,Categorie!$H$14:$I$114,2,FALSE)), "Categoria non trovata",VLOOKUP(G172,Categorie!$H$14:$I$114,2,FALSE)))</f>
        <v>D</v>
      </c>
      <c r="I172" s="10" t="s">
        <v>75</v>
      </c>
    </row>
    <row r="173" spans="1:9" x14ac:dyDescent="0.25">
      <c r="A173" s="9">
        <v>172</v>
      </c>
      <c r="B173" s="17">
        <v>324</v>
      </c>
      <c r="C173" s="10" t="s">
        <v>354</v>
      </c>
      <c r="D173" s="10" t="s">
        <v>355</v>
      </c>
      <c r="E173" s="10" t="s">
        <v>43</v>
      </c>
      <c r="F173" s="11"/>
      <c r="G173" s="12">
        <v>1963</v>
      </c>
      <c r="H173" s="13" t="str">
        <f>IF(E173="M",IF(ISNA(VLOOKUP(G173,Categorie!$A$14:$B$114,2,FALSE)), "Categoria non trovata",VLOOKUP(G173,Categorie!$A$14:$B$114,2,FALSE)),IF(ISNA(VLOOKUP(G173,Categorie!$H$14:$I$114,2,FALSE)), "Categoria non trovata",VLOOKUP(G173,Categorie!$H$14:$I$114,2,FALSE)))</f>
        <v>T</v>
      </c>
      <c r="I173" s="10" t="s">
        <v>48</v>
      </c>
    </row>
    <row r="174" spans="1:9" x14ac:dyDescent="0.25">
      <c r="A174" s="9">
        <v>173</v>
      </c>
      <c r="B174" s="17">
        <v>325</v>
      </c>
      <c r="C174" s="10" t="s">
        <v>188</v>
      </c>
      <c r="D174" s="10" t="s">
        <v>355</v>
      </c>
      <c r="E174" s="10" t="s">
        <v>43</v>
      </c>
      <c r="F174" s="11"/>
      <c r="G174" s="12">
        <v>1999</v>
      </c>
      <c r="H174" s="13" t="str">
        <f>IF(E174="M",IF(ISNA(VLOOKUP(G174,Categorie!$A$14:$B$114,2,FALSE)), "Categoria non trovata",VLOOKUP(G174,Categorie!$A$14:$B$114,2,FALSE)),IF(ISNA(VLOOKUP(G174,Categorie!$H$14:$I$114,2,FALSE)), "Categoria non trovata",VLOOKUP(G174,Categorie!$H$14:$I$114,2,FALSE)))</f>
        <v>P</v>
      </c>
      <c r="I174" s="10" t="s">
        <v>48</v>
      </c>
    </row>
    <row r="175" spans="1:9" x14ac:dyDescent="0.25">
      <c r="A175" s="9">
        <v>174</v>
      </c>
      <c r="B175" s="17">
        <v>326</v>
      </c>
      <c r="C175" s="10" t="s">
        <v>356</v>
      </c>
      <c r="D175" s="10" t="s">
        <v>357</v>
      </c>
      <c r="E175" s="10" t="s">
        <v>36</v>
      </c>
      <c r="F175" s="11"/>
      <c r="G175" s="12">
        <v>1964</v>
      </c>
      <c r="H175" s="13" t="str">
        <f>IF(E175="M",IF(ISNA(VLOOKUP(G175,Categorie!$A$14:$B$114,2,FALSE)), "Categoria non trovata",VLOOKUP(G175,Categorie!$A$14:$B$114,2,FALSE)),IF(ISNA(VLOOKUP(G175,Categorie!$H$14:$I$114,2,FALSE)), "Categoria non trovata",VLOOKUP(G175,Categorie!$H$14:$I$114,2,FALSE)))</f>
        <v>D</v>
      </c>
      <c r="I175" s="10" t="s">
        <v>48</v>
      </c>
    </row>
  </sheetData>
  <autoFilter ref="B1:I175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opLeftCell="A66" workbookViewId="0">
      <selection activeCell="B77" sqref="B77"/>
    </sheetView>
  </sheetViews>
  <sheetFormatPr defaultColWidth="13.5703125" defaultRowHeight="15" x14ac:dyDescent="0.25"/>
  <sheetData>
    <row r="1" spans="1:12" x14ac:dyDescent="0.25">
      <c r="A1" s="34" t="s">
        <v>15</v>
      </c>
      <c r="B1" s="34"/>
      <c r="C1" s="34"/>
      <c r="D1" s="34"/>
      <c r="E1" s="34"/>
      <c r="H1" s="34" t="s">
        <v>28</v>
      </c>
      <c r="I1" s="34"/>
      <c r="J1" s="34"/>
      <c r="K1" s="34"/>
      <c r="L1" s="34"/>
    </row>
    <row r="2" spans="1:12" x14ac:dyDescent="0.25">
      <c r="A2" s="34" t="s">
        <v>16</v>
      </c>
      <c r="B2" s="34"/>
      <c r="C2" s="34" t="s">
        <v>17</v>
      </c>
      <c r="D2" s="34"/>
      <c r="E2" s="1" t="s">
        <v>5</v>
      </c>
      <c r="H2" s="34" t="s">
        <v>16</v>
      </c>
      <c r="I2" s="34"/>
      <c r="J2" s="34" t="s">
        <v>17</v>
      </c>
      <c r="K2" s="34"/>
      <c r="L2" s="2" t="s">
        <v>5</v>
      </c>
    </row>
    <row r="3" spans="1:12" x14ac:dyDescent="0.25">
      <c r="A3" s="1" t="s">
        <v>18</v>
      </c>
      <c r="B3" s="1" t="s">
        <v>19</v>
      </c>
      <c r="C3" s="1" t="s">
        <v>18</v>
      </c>
      <c r="D3" s="1" t="s">
        <v>19</v>
      </c>
      <c r="E3" s="1"/>
      <c r="H3" s="2" t="s">
        <v>18</v>
      </c>
      <c r="I3" s="2" t="s">
        <v>19</v>
      </c>
      <c r="J3" s="2" t="s">
        <v>18</v>
      </c>
      <c r="K3" s="2" t="s">
        <v>19</v>
      </c>
      <c r="L3" s="2"/>
    </row>
    <row r="4" spans="1:12" x14ac:dyDescent="0.25">
      <c r="A4" s="1">
        <v>1980</v>
      </c>
      <c r="B4" s="1">
        <v>2014</v>
      </c>
      <c r="C4" s="1">
        <f>2014-B4</f>
        <v>0</v>
      </c>
      <c r="D4" s="1">
        <f>2014-A4</f>
        <v>34</v>
      </c>
      <c r="E4" s="1" t="s">
        <v>10</v>
      </c>
      <c r="H4" s="2">
        <v>2014</v>
      </c>
      <c r="I4" s="2">
        <v>1980</v>
      </c>
      <c r="J4" s="2">
        <f>2014-H4</f>
        <v>0</v>
      </c>
      <c r="K4" s="2">
        <f>2014-I4</f>
        <v>34</v>
      </c>
      <c r="L4" s="2" t="s">
        <v>29</v>
      </c>
    </row>
    <row r="5" spans="1:12" x14ac:dyDescent="0.25">
      <c r="A5" s="1">
        <f>A4-5</f>
        <v>1975</v>
      </c>
      <c r="B5" s="1">
        <v>1979</v>
      </c>
      <c r="C5" s="1">
        <f t="shared" ref="C5:C12" si="0">2014-B5</f>
        <v>35</v>
      </c>
      <c r="D5" s="1">
        <f t="shared" ref="D5:D12" si="1">2014-A5</f>
        <v>39</v>
      </c>
      <c r="E5" s="1" t="s">
        <v>6</v>
      </c>
      <c r="H5" s="2">
        <v>1979</v>
      </c>
      <c r="I5" s="2">
        <v>1970</v>
      </c>
      <c r="J5" s="2">
        <f t="shared" ref="J5:K7" si="2">2014-H5</f>
        <v>35</v>
      </c>
      <c r="K5" s="2">
        <f t="shared" si="2"/>
        <v>44</v>
      </c>
      <c r="L5" s="2" t="s">
        <v>9</v>
      </c>
    </row>
    <row r="6" spans="1:12" x14ac:dyDescent="0.25">
      <c r="A6" s="1">
        <f t="shared" ref="A6" si="3">A5-5</f>
        <v>1970</v>
      </c>
      <c r="B6" s="1">
        <f>B5-5</f>
        <v>1974</v>
      </c>
      <c r="C6" s="1">
        <f t="shared" si="0"/>
        <v>40</v>
      </c>
      <c r="D6" s="1">
        <f t="shared" si="1"/>
        <v>44</v>
      </c>
      <c r="E6" s="1" t="s">
        <v>14</v>
      </c>
      <c r="H6" s="2">
        <v>1969</v>
      </c>
      <c r="I6" s="2">
        <v>1960</v>
      </c>
      <c r="J6" s="2">
        <f t="shared" si="2"/>
        <v>45</v>
      </c>
      <c r="K6" s="2">
        <f t="shared" si="2"/>
        <v>54</v>
      </c>
      <c r="L6" s="2" t="s">
        <v>13</v>
      </c>
    </row>
    <row r="7" spans="1:12" x14ac:dyDescent="0.25">
      <c r="A7" s="1">
        <f t="shared" ref="A7:B7" si="4">A6-5</f>
        <v>1965</v>
      </c>
      <c r="B7" s="1">
        <f t="shared" si="4"/>
        <v>1969</v>
      </c>
      <c r="C7" s="1">
        <f t="shared" si="0"/>
        <v>45</v>
      </c>
      <c r="D7" s="1">
        <f t="shared" si="1"/>
        <v>49</v>
      </c>
      <c r="E7" s="1" t="s">
        <v>20</v>
      </c>
      <c r="H7" s="2">
        <v>1959</v>
      </c>
      <c r="I7" s="2">
        <v>1914</v>
      </c>
      <c r="J7" s="2">
        <f t="shared" si="2"/>
        <v>55</v>
      </c>
      <c r="K7" s="2">
        <f t="shared" si="2"/>
        <v>100</v>
      </c>
      <c r="L7" s="2" t="s">
        <v>30</v>
      </c>
    </row>
    <row r="8" spans="1:12" x14ac:dyDescent="0.25">
      <c r="A8" s="1">
        <f t="shared" ref="A8:B8" si="5">A7-5</f>
        <v>1960</v>
      </c>
      <c r="B8" s="1">
        <f t="shared" si="5"/>
        <v>1964</v>
      </c>
      <c r="C8" s="1">
        <f t="shared" si="0"/>
        <v>50</v>
      </c>
      <c r="D8" s="1">
        <f t="shared" si="1"/>
        <v>54</v>
      </c>
      <c r="E8" s="1" t="s">
        <v>8</v>
      </c>
    </row>
    <row r="9" spans="1:12" x14ac:dyDescent="0.25">
      <c r="A9" s="1">
        <f t="shared" ref="A9:B9" si="6">A8-5</f>
        <v>1955</v>
      </c>
      <c r="B9" s="1">
        <f t="shared" si="6"/>
        <v>1959</v>
      </c>
      <c r="C9" s="1">
        <f t="shared" si="0"/>
        <v>55</v>
      </c>
      <c r="D9" s="1">
        <f t="shared" si="1"/>
        <v>59</v>
      </c>
      <c r="E9" s="1" t="s">
        <v>7</v>
      </c>
    </row>
    <row r="10" spans="1:12" x14ac:dyDescent="0.25">
      <c r="A10" s="1">
        <f t="shared" ref="A10:B10" si="7">A9-5</f>
        <v>1950</v>
      </c>
      <c r="B10" s="1">
        <f t="shared" si="7"/>
        <v>1954</v>
      </c>
      <c r="C10" s="1">
        <f t="shared" si="0"/>
        <v>60</v>
      </c>
      <c r="D10" s="1">
        <f t="shared" si="1"/>
        <v>64</v>
      </c>
      <c r="E10" s="1" t="s">
        <v>21</v>
      </c>
    </row>
    <row r="11" spans="1:12" x14ac:dyDescent="0.25">
      <c r="A11" s="1">
        <f t="shared" ref="A11:B11" si="8">A10-5</f>
        <v>1945</v>
      </c>
      <c r="B11" s="1">
        <f t="shared" si="8"/>
        <v>1949</v>
      </c>
      <c r="C11" s="1">
        <f t="shared" si="0"/>
        <v>65</v>
      </c>
      <c r="D11" s="1">
        <f t="shared" si="1"/>
        <v>69</v>
      </c>
      <c r="E11" s="1" t="s">
        <v>12</v>
      </c>
    </row>
    <row r="12" spans="1:12" x14ac:dyDescent="0.25">
      <c r="A12" s="1">
        <v>1914</v>
      </c>
      <c r="B12" s="1">
        <f t="shared" ref="B12" si="9">B11-5</f>
        <v>1944</v>
      </c>
      <c r="C12" s="1">
        <f t="shared" si="0"/>
        <v>70</v>
      </c>
      <c r="D12" s="1">
        <f t="shared" si="1"/>
        <v>100</v>
      </c>
      <c r="E12" s="1" t="s">
        <v>11</v>
      </c>
    </row>
    <row r="14" spans="1:12" x14ac:dyDescent="0.25">
      <c r="A14">
        <v>2014</v>
      </c>
      <c r="B14" t="s">
        <v>10</v>
      </c>
      <c r="H14">
        <v>2014</v>
      </c>
      <c r="I14" t="s">
        <v>29</v>
      </c>
    </row>
    <row r="15" spans="1:12" x14ac:dyDescent="0.25">
      <c r="A15">
        <v>2013</v>
      </c>
      <c r="B15" t="s">
        <v>10</v>
      </c>
      <c r="H15">
        <v>2013</v>
      </c>
      <c r="I15" t="s">
        <v>29</v>
      </c>
    </row>
    <row r="16" spans="1:12" x14ac:dyDescent="0.25">
      <c r="A16">
        <v>2012</v>
      </c>
      <c r="B16" t="s">
        <v>10</v>
      </c>
      <c r="H16">
        <v>2012</v>
      </c>
      <c r="I16" t="s">
        <v>29</v>
      </c>
    </row>
    <row r="17" spans="1:9" x14ac:dyDescent="0.25">
      <c r="A17">
        <v>2011</v>
      </c>
      <c r="B17" t="s">
        <v>10</v>
      </c>
      <c r="H17">
        <v>2011</v>
      </c>
      <c r="I17" t="s">
        <v>29</v>
      </c>
    </row>
    <row r="18" spans="1:9" x14ac:dyDescent="0.25">
      <c r="A18">
        <v>2010</v>
      </c>
      <c r="B18" t="s">
        <v>10</v>
      </c>
      <c r="H18">
        <v>2010</v>
      </c>
      <c r="I18" t="s">
        <v>29</v>
      </c>
    </row>
    <row r="19" spans="1:9" x14ac:dyDescent="0.25">
      <c r="A19">
        <v>2009</v>
      </c>
      <c r="B19" t="s">
        <v>10</v>
      </c>
      <c r="H19">
        <v>2009</v>
      </c>
      <c r="I19" t="s">
        <v>29</v>
      </c>
    </row>
    <row r="20" spans="1:9" x14ac:dyDescent="0.25">
      <c r="A20">
        <v>2008</v>
      </c>
      <c r="B20" t="s">
        <v>10</v>
      </c>
      <c r="H20">
        <v>2008</v>
      </c>
      <c r="I20" t="s">
        <v>29</v>
      </c>
    </row>
    <row r="21" spans="1:9" x14ac:dyDescent="0.25">
      <c r="A21">
        <v>2007</v>
      </c>
      <c r="B21" t="s">
        <v>10</v>
      </c>
      <c r="H21">
        <v>2007</v>
      </c>
      <c r="I21" t="s">
        <v>29</v>
      </c>
    </row>
    <row r="22" spans="1:9" x14ac:dyDescent="0.25">
      <c r="A22">
        <v>2006</v>
      </c>
      <c r="B22" t="s">
        <v>10</v>
      </c>
      <c r="H22">
        <v>2006</v>
      </c>
      <c r="I22" t="s">
        <v>29</v>
      </c>
    </row>
    <row r="23" spans="1:9" x14ac:dyDescent="0.25">
      <c r="A23">
        <v>2005</v>
      </c>
      <c r="B23" t="s">
        <v>10</v>
      </c>
      <c r="H23">
        <v>2005</v>
      </c>
      <c r="I23" t="s">
        <v>29</v>
      </c>
    </row>
    <row r="24" spans="1:9" x14ac:dyDescent="0.25">
      <c r="A24">
        <v>2004</v>
      </c>
      <c r="B24" t="s">
        <v>10</v>
      </c>
      <c r="H24">
        <v>2004</v>
      </c>
      <c r="I24" t="s">
        <v>29</v>
      </c>
    </row>
    <row r="25" spans="1:9" x14ac:dyDescent="0.25">
      <c r="A25">
        <v>2003</v>
      </c>
      <c r="B25" t="s">
        <v>10</v>
      </c>
      <c r="H25">
        <v>2003</v>
      </c>
      <c r="I25" t="s">
        <v>29</v>
      </c>
    </row>
    <row r="26" spans="1:9" x14ac:dyDescent="0.25">
      <c r="A26">
        <v>2002</v>
      </c>
      <c r="B26" t="s">
        <v>10</v>
      </c>
      <c r="H26">
        <v>2002</v>
      </c>
      <c r="I26" t="s">
        <v>29</v>
      </c>
    </row>
    <row r="27" spans="1:9" x14ac:dyDescent="0.25">
      <c r="A27">
        <v>2001</v>
      </c>
      <c r="B27" t="s">
        <v>10</v>
      </c>
      <c r="H27">
        <v>2001</v>
      </c>
      <c r="I27" t="s">
        <v>29</v>
      </c>
    </row>
    <row r="28" spans="1:9" x14ac:dyDescent="0.25">
      <c r="A28">
        <v>2000</v>
      </c>
      <c r="B28" t="s">
        <v>10</v>
      </c>
      <c r="H28">
        <v>2000</v>
      </c>
      <c r="I28" t="s">
        <v>29</v>
      </c>
    </row>
    <row r="29" spans="1:9" x14ac:dyDescent="0.25">
      <c r="A29">
        <v>1999</v>
      </c>
      <c r="B29" t="s">
        <v>10</v>
      </c>
      <c r="H29">
        <v>1999</v>
      </c>
      <c r="I29" t="s">
        <v>29</v>
      </c>
    </row>
    <row r="30" spans="1:9" x14ac:dyDescent="0.25">
      <c r="A30">
        <v>1998</v>
      </c>
      <c r="B30" t="s">
        <v>10</v>
      </c>
      <c r="H30">
        <v>1998</v>
      </c>
      <c r="I30" t="s">
        <v>29</v>
      </c>
    </row>
    <row r="31" spans="1:9" x14ac:dyDescent="0.25">
      <c r="A31">
        <v>1997</v>
      </c>
      <c r="B31" t="s">
        <v>10</v>
      </c>
      <c r="H31">
        <v>1997</v>
      </c>
      <c r="I31" t="s">
        <v>29</v>
      </c>
    </row>
    <row r="32" spans="1:9" x14ac:dyDescent="0.25">
      <c r="A32">
        <v>1996</v>
      </c>
      <c r="B32" t="s">
        <v>10</v>
      </c>
      <c r="H32">
        <v>1996</v>
      </c>
      <c r="I32" t="s">
        <v>29</v>
      </c>
    </row>
    <row r="33" spans="1:9" x14ac:dyDescent="0.25">
      <c r="A33">
        <v>1995</v>
      </c>
      <c r="B33" t="s">
        <v>10</v>
      </c>
      <c r="H33">
        <v>1995</v>
      </c>
      <c r="I33" t="s">
        <v>29</v>
      </c>
    </row>
    <row r="34" spans="1:9" x14ac:dyDescent="0.25">
      <c r="A34">
        <v>1994</v>
      </c>
      <c r="B34" t="s">
        <v>10</v>
      </c>
      <c r="H34">
        <v>1994</v>
      </c>
      <c r="I34" t="s">
        <v>29</v>
      </c>
    </row>
    <row r="35" spans="1:9" x14ac:dyDescent="0.25">
      <c r="A35">
        <v>1993</v>
      </c>
      <c r="B35" t="s">
        <v>10</v>
      </c>
      <c r="H35">
        <v>1993</v>
      </c>
      <c r="I35" t="s">
        <v>29</v>
      </c>
    </row>
    <row r="36" spans="1:9" x14ac:dyDescent="0.25">
      <c r="A36">
        <v>1992</v>
      </c>
      <c r="B36" t="s">
        <v>10</v>
      </c>
      <c r="H36">
        <v>1992</v>
      </c>
      <c r="I36" t="s">
        <v>29</v>
      </c>
    </row>
    <row r="37" spans="1:9" x14ac:dyDescent="0.25">
      <c r="A37">
        <v>1991</v>
      </c>
      <c r="B37" t="s">
        <v>10</v>
      </c>
      <c r="H37">
        <v>1991</v>
      </c>
      <c r="I37" t="s">
        <v>29</v>
      </c>
    </row>
    <row r="38" spans="1:9" x14ac:dyDescent="0.25">
      <c r="A38">
        <v>1990</v>
      </c>
      <c r="B38" t="s">
        <v>10</v>
      </c>
      <c r="H38">
        <v>1990</v>
      </c>
      <c r="I38" t="s">
        <v>29</v>
      </c>
    </row>
    <row r="39" spans="1:9" x14ac:dyDescent="0.25">
      <c r="A39">
        <v>1989</v>
      </c>
      <c r="B39" t="s">
        <v>10</v>
      </c>
      <c r="H39">
        <v>1989</v>
      </c>
      <c r="I39" t="s">
        <v>29</v>
      </c>
    </row>
    <row r="40" spans="1:9" x14ac:dyDescent="0.25">
      <c r="A40">
        <v>1988</v>
      </c>
      <c r="B40" t="s">
        <v>10</v>
      </c>
      <c r="H40">
        <v>1988</v>
      </c>
      <c r="I40" t="s">
        <v>29</v>
      </c>
    </row>
    <row r="41" spans="1:9" x14ac:dyDescent="0.25">
      <c r="A41">
        <v>1987</v>
      </c>
      <c r="B41" t="s">
        <v>10</v>
      </c>
      <c r="H41">
        <v>1987</v>
      </c>
      <c r="I41" t="s">
        <v>29</v>
      </c>
    </row>
    <row r="42" spans="1:9" x14ac:dyDescent="0.25">
      <c r="A42">
        <v>1986</v>
      </c>
      <c r="B42" t="s">
        <v>10</v>
      </c>
      <c r="H42">
        <v>1986</v>
      </c>
      <c r="I42" t="s">
        <v>29</v>
      </c>
    </row>
    <row r="43" spans="1:9" x14ac:dyDescent="0.25">
      <c r="A43">
        <v>1985</v>
      </c>
      <c r="B43" t="s">
        <v>10</v>
      </c>
      <c r="H43">
        <v>1985</v>
      </c>
      <c r="I43" t="s">
        <v>29</v>
      </c>
    </row>
    <row r="44" spans="1:9" x14ac:dyDescent="0.25">
      <c r="A44">
        <v>1984</v>
      </c>
      <c r="B44" t="s">
        <v>10</v>
      </c>
      <c r="H44">
        <v>1984</v>
      </c>
      <c r="I44" t="s">
        <v>29</v>
      </c>
    </row>
    <row r="45" spans="1:9" x14ac:dyDescent="0.25">
      <c r="A45">
        <v>1983</v>
      </c>
      <c r="B45" t="s">
        <v>10</v>
      </c>
      <c r="H45">
        <v>1983</v>
      </c>
      <c r="I45" t="s">
        <v>29</v>
      </c>
    </row>
    <row r="46" spans="1:9" x14ac:dyDescent="0.25">
      <c r="A46">
        <v>1982</v>
      </c>
      <c r="B46" t="s">
        <v>10</v>
      </c>
      <c r="H46">
        <v>1982</v>
      </c>
      <c r="I46" t="s">
        <v>29</v>
      </c>
    </row>
    <row r="47" spans="1:9" x14ac:dyDescent="0.25">
      <c r="A47">
        <v>1981</v>
      </c>
      <c r="B47" t="s">
        <v>10</v>
      </c>
      <c r="H47">
        <v>1981</v>
      </c>
      <c r="I47" t="s">
        <v>29</v>
      </c>
    </row>
    <row r="48" spans="1:9" x14ac:dyDescent="0.25">
      <c r="A48">
        <v>1980</v>
      </c>
      <c r="B48" t="s">
        <v>10</v>
      </c>
      <c r="H48">
        <v>1980</v>
      </c>
      <c r="I48" t="s">
        <v>29</v>
      </c>
    </row>
    <row r="49" spans="1:9" x14ac:dyDescent="0.25">
      <c r="A49">
        <v>1979</v>
      </c>
      <c r="B49" t="s">
        <v>10</v>
      </c>
      <c r="H49">
        <v>1979</v>
      </c>
      <c r="I49" t="s">
        <v>29</v>
      </c>
    </row>
    <row r="50" spans="1:9" x14ac:dyDescent="0.25">
      <c r="A50">
        <v>1978</v>
      </c>
      <c r="B50" t="s">
        <v>10</v>
      </c>
      <c r="H50">
        <v>1978</v>
      </c>
      <c r="I50" t="s">
        <v>29</v>
      </c>
    </row>
    <row r="51" spans="1:9" x14ac:dyDescent="0.25">
      <c r="A51">
        <v>1977</v>
      </c>
      <c r="B51" t="s">
        <v>10</v>
      </c>
      <c r="H51">
        <v>1977</v>
      </c>
      <c r="I51" t="s">
        <v>29</v>
      </c>
    </row>
    <row r="52" spans="1:9" x14ac:dyDescent="0.25">
      <c r="A52">
        <v>1976</v>
      </c>
      <c r="B52" t="s">
        <v>10</v>
      </c>
      <c r="H52">
        <v>1976</v>
      </c>
      <c r="I52" t="s">
        <v>29</v>
      </c>
    </row>
    <row r="53" spans="1:9" x14ac:dyDescent="0.25">
      <c r="A53">
        <v>1975</v>
      </c>
      <c r="B53" t="s">
        <v>6</v>
      </c>
      <c r="H53">
        <v>1975</v>
      </c>
      <c r="I53" t="s">
        <v>9</v>
      </c>
    </row>
    <row r="54" spans="1:9" x14ac:dyDescent="0.25">
      <c r="A54">
        <v>1974</v>
      </c>
      <c r="B54" t="s">
        <v>6</v>
      </c>
      <c r="H54">
        <v>1974</v>
      </c>
      <c r="I54" t="s">
        <v>9</v>
      </c>
    </row>
    <row r="55" spans="1:9" x14ac:dyDescent="0.25">
      <c r="A55">
        <v>1973</v>
      </c>
      <c r="B55" t="s">
        <v>6</v>
      </c>
      <c r="H55">
        <v>1973</v>
      </c>
      <c r="I55" t="s">
        <v>9</v>
      </c>
    </row>
    <row r="56" spans="1:9" x14ac:dyDescent="0.25">
      <c r="A56">
        <v>1972</v>
      </c>
      <c r="B56" t="s">
        <v>6</v>
      </c>
      <c r="H56">
        <v>1972</v>
      </c>
      <c r="I56" t="s">
        <v>9</v>
      </c>
    </row>
    <row r="57" spans="1:9" x14ac:dyDescent="0.25">
      <c r="A57">
        <v>1971</v>
      </c>
      <c r="B57" t="s">
        <v>6</v>
      </c>
      <c r="H57">
        <v>1971</v>
      </c>
      <c r="I57" t="s">
        <v>9</v>
      </c>
    </row>
    <row r="58" spans="1:9" x14ac:dyDescent="0.25">
      <c r="A58">
        <v>1970</v>
      </c>
      <c r="B58" t="s">
        <v>14</v>
      </c>
      <c r="H58">
        <v>1970</v>
      </c>
      <c r="I58" t="s">
        <v>13</v>
      </c>
    </row>
    <row r="59" spans="1:9" x14ac:dyDescent="0.25">
      <c r="A59">
        <v>1969</v>
      </c>
      <c r="B59" t="s">
        <v>14</v>
      </c>
      <c r="H59">
        <v>1969</v>
      </c>
      <c r="I59" t="s">
        <v>13</v>
      </c>
    </row>
    <row r="60" spans="1:9" x14ac:dyDescent="0.25">
      <c r="A60">
        <v>1968</v>
      </c>
      <c r="B60" t="s">
        <v>14</v>
      </c>
      <c r="H60">
        <v>1968</v>
      </c>
      <c r="I60" t="s">
        <v>13</v>
      </c>
    </row>
    <row r="61" spans="1:9" x14ac:dyDescent="0.25">
      <c r="A61">
        <v>1967</v>
      </c>
      <c r="B61" t="s">
        <v>14</v>
      </c>
      <c r="H61">
        <v>1967</v>
      </c>
      <c r="I61" t="s">
        <v>13</v>
      </c>
    </row>
    <row r="62" spans="1:9" x14ac:dyDescent="0.25">
      <c r="A62">
        <v>1966</v>
      </c>
      <c r="B62" t="s">
        <v>14</v>
      </c>
      <c r="H62">
        <v>1966</v>
      </c>
      <c r="I62" t="s">
        <v>13</v>
      </c>
    </row>
    <row r="63" spans="1:9" x14ac:dyDescent="0.25">
      <c r="A63">
        <v>1965</v>
      </c>
      <c r="B63" t="s">
        <v>20</v>
      </c>
      <c r="H63">
        <v>1965</v>
      </c>
      <c r="I63" t="s">
        <v>30</v>
      </c>
    </row>
    <row r="64" spans="1:9" x14ac:dyDescent="0.25">
      <c r="A64">
        <v>1964</v>
      </c>
      <c r="B64" t="s">
        <v>20</v>
      </c>
      <c r="H64">
        <v>1964</v>
      </c>
      <c r="I64" t="s">
        <v>30</v>
      </c>
    </row>
    <row r="65" spans="1:9" x14ac:dyDescent="0.25">
      <c r="A65">
        <v>1963</v>
      </c>
      <c r="B65" t="s">
        <v>20</v>
      </c>
      <c r="H65">
        <v>1963</v>
      </c>
      <c r="I65" t="s">
        <v>30</v>
      </c>
    </row>
    <row r="66" spans="1:9" x14ac:dyDescent="0.25">
      <c r="A66">
        <v>1962</v>
      </c>
      <c r="B66" t="s">
        <v>20</v>
      </c>
      <c r="H66">
        <v>1962</v>
      </c>
      <c r="I66" t="s">
        <v>30</v>
      </c>
    </row>
    <row r="67" spans="1:9" x14ac:dyDescent="0.25">
      <c r="A67">
        <v>1961</v>
      </c>
      <c r="B67" t="s">
        <v>20</v>
      </c>
      <c r="H67">
        <v>1961</v>
      </c>
      <c r="I67" t="s">
        <v>30</v>
      </c>
    </row>
    <row r="68" spans="1:9" x14ac:dyDescent="0.25">
      <c r="A68">
        <v>1960</v>
      </c>
      <c r="B68" t="s">
        <v>8</v>
      </c>
      <c r="H68">
        <v>1960</v>
      </c>
      <c r="I68" t="s">
        <v>32</v>
      </c>
    </row>
    <row r="69" spans="1:9" x14ac:dyDescent="0.25">
      <c r="A69">
        <v>1959</v>
      </c>
      <c r="B69" t="s">
        <v>8</v>
      </c>
      <c r="H69">
        <v>1959</v>
      </c>
      <c r="I69" t="s">
        <v>32</v>
      </c>
    </row>
    <row r="70" spans="1:9" x14ac:dyDescent="0.25">
      <c r="A70">
        <v>1958</v>
      </c>
      <c r="B70" t="s">
        <v>8</v>
      </c>
      <c r="H70">
        <v>1958</v>
      </c>
      <c r="I70" t="s">
        <v>32</v>
      </c>
    </row>
    <row r="71" spans="1:9" x14ac:dyDescent="0.25">
      <c r="A71">
        <v>1957</v>
      </c>
      <c r="B71" t="s">
        <v>8</v>
      </c>
      <c r="H71">
        <v>1957</v>
      </c>
      <c r="I71" t="s">
        <v>32</v>
      </c>
    </row>
    <row r="72" spans="1:9" x14ac:dyDescent="0.25">
      <c r="A72">
        <v>1956</v>
      </c>
      <c r="B72" t="s">
        <v>8</v>
      </c>
      <c r="H72">
        <v>1956</v>
      </c>
      <c r="I72" t="s">
        <v>32</v>
      </c>
    </row>
    <row r="73" spans="1:9" x14ac:dyDescent="0.25">
      <c r="A73">
        <v>1955</v>
      </c>
      <c r="B73" t="s">
        <v>7</v>
      </c>
      <c r="H73">
        <v>1955</v>
      </c>
      <c r="I73" t="s">
        <v>33</v>
      </c>
    </row>
    <row r="74" spans="1:9" x14ac:dyDescent="0.25">
      <c r="A74">
        <v>1954</v>
      </c>
      <c r="B74" t="s">
        <v>7</v>
      </c>
      <c r="H74">
        <v>1954</v>
      </c>
      <c r="I74" t="s">
        <v>33</v>
      </c>
    </row>
    <row r="75" spans="1:9" x14ac:dyDescent="0.25">
      <c r="A75">
        <v>1953</v>
      </c>
      <c r="B75" t="s">
        <v>7</v>
      </c>
      <c r="H75">
        <v>1953</v>
      </c>
      <c r="I75" t="s">
        <v>33</v>
      </c>
    </row>
    <row r="76" spans="1:9" x14ac:dyDescent="0.25">
      <c r="A76">
        <v>1952</v>
      </c>
      <c r="B76" t="s">
        <v>7</v>
      </c>
      <c r="H76">
        <v>1952</v>
      </c>
      <c r="I76" t="s">
        <v>33</v>
      </c>
    </row>
    <row r="77" spans="1:9" x14ac:dyDescent="0.25">
      <c r="A77">
        <v>1951</v>
      </c>
      <c r="B77" t="s">
        <v>7</v>
      </c>
      <c r="H77">
        <v>1951</v>
      </c>
      <c r="I77" t="s">
        <v>33</v>
      </c>
    </row>
    <row r="78" spans="1:9" x14ac:dyDescent="0.25">
      <c r="A78">
        <v>1950</v>
      </c>
      <c r="B78" t="s">
        <v>21</v>
      </c>
      <c r="H78">
        <v>1950</v>
      </c>
      <c r="I78" t="s">
        <v>33</v>
      </c>
    </row>
    <row r="79" spans="1:9" x14ac:dyDescent="0.25">
      <c r="A79">
        <v>1949</v>
      </c>
      <c r="B79" t="s">
        <v>21</v>
      </c>
      <c r="H79">
        <v>1949</v>
      </c>
      <c r="I79" t="s">
        <v>33</v>
      </c>
    </row>
    <row r="80" spans="1:9" x14ac:dyDescent="0.25">
      <c r="A80">
        <v>1948</v>
      </c>
      <c r="B80" t="s">
        <v>21</v>
      </c>
      <c r="H80">
        <v>1948</v>
      </c>
      <c r="I80" t="s">
        <v>33</v>
      </c>
    </row>
    <row r="81" spans="1:9" x14ac:dyDescent="0.25">
      <c r="A81">
        <v>1947</v>
      </c>
      <c r="B81" t="s">
        <v>21</v>
      </c>
      <c r="H81">
        <v>1947</v>
      </c>
      <c r="I81" t="s">
        <v>33</v>
      </c>
    </row>
    <row r="82" spans="1:9" x14ac:dyDescent="0.25">
      <c r="A82">
        <v>1946</v>
      </c>
      <c r="B82" t="s">
        <v>21</v>
      </c>
      <c r="H82">
        <v>1946</v>
      </c>
      <c r="I82" t="s">
        <v>33</v>
      </c>
    </row>
    <row r="83" spans="1:9" x14ac:dyDescent="0.25">
      <c r="A83">
        <v>1945</v>
      </c>
      <c r="B83" t="s">
        <v>12</v>
      </c>
      <c r="H83">
        <v>1945</v>
      </c>
      <c r="I83" t="s">
        <v>33</v>
      </c>
    </row>
    <row r="84" spans="1:9" x14ac:dyDescent="0.25">
      <c r="A84">
        <v>1944</v>
      </c>
      <c r="B84" t="s">
        <v>12</v>
      </c>
      <c r="H84">
        <v>1944</v>
      </c>
      <c r="I84" t="s">
        <v>33</v>
      </c>
    </row>
    <row r="85" spans="1:9" x14ac:dyDescent="0.25">
      <c r="A85">
        <v>1943</v>
      </c>
      <c r="B85" t="s">
        <v>12</v>
      </c>
      <c r="H85">
        <v>1943</v>
      </c>
      <c r="I85" t="s">
        <v>33</v>
      </c>
    </row>
    <row r="86" spans="1:9" x14ac:dyDescent="0.25">
      <c r="A86">
        <v>1942</v>
      </c>
      <c r="B86" t="s">
        <v>12</v>
      </c>
      <c r="H86">
        <v>1942</v>
      </c>
      <c r="I86" t="s">
        <v>33</v>
      </c>
    </row>
    <row r="87" spans="1:9" x14ac:dyDescent="0.25">
      <c r="A87">
        <v>1941</v>
      </c>
      <c r="B87" t="s">
        <v>12</v>
      </c>
      <c r="H87">
        <v>1941</v>
      </c>
      <c r="I87" t="s">
        <v>33</v>
      </c>
    </row>
    <row r="88" spans="1:9" x14ac:dyDescent="0.25">
      <c r="A88">
        <v>1940</v>
      </c>
      <c r="B88" t="s">
        <v>11</v>
      </c>
      <c r="H88">
        <v>1940</v>
      </c>
      <c r="I88" t="s">
        <v>33</v>
      </c>
    </row>
    <row r="89" spans="1:9" x14ac:dyDescent="0.25">
      <c r="A89">
        <v>1939</v>
      </c>
      <c r="B89" t="s">
        <v>11</v>
      </c>
      <c r="H89">
        <v>1939</v>
      </c>
      <c r="I89" t="s">
        <v>33</v>
      </c>
    </row>
    <row r="90" spans="1:9" x14ac:dyDescent="0.25">
      <c r="A90">
        <v>1938</v>
      </c>
      <c r="B90" t="s">
        <v>11</v>
      </c>
      <c r="H90">
        <v>1938</v>
      </c>
      <c r="I90" t="s">
        <v>33</v>
      </c>
    </row>
    <row r="91" spans="1:9" x14ac:dyDescent="0.25">
      <c r="A91">
        <v>1937</v>
      </c>
      <c r="B91" t="s">
        <v>11</v>
      </c>
      <c r="H91">
        <v>1937</v>
      </c>
      <c r="I91" t="s">
        <v>33</v>
      </c>
    </row>
    <row r="92" spans="1:9" x14ac:dyDescent="0.25">
      <c r="A92">
        <v>1936</v>
      </c>
      <c r="B92" t="s">
        <v>11</v>
      </c>
      <c r="H92">
        <v>1936</v>
      </c>
      <c r="I92" t="s">
        <v>33</v>
      </c>
    </row>
    <row r="93" spans="1:9" x14ac:dyDescent="0.25">
      <c r="A93">
        <v>1935</v>
      </c>
      <c r="B93" t="s">
        <v>11</v>
      </c>
      <c r="H93">
        <v>1935</v>
      </c>
      <c r="I93" t="s">
        <v>33</v>
      </c>
    </row>
    <row r="94" spans="1:9" x14ac:dyDescent="0.25">
      <c r="A94">
        <v>1934</v>
      </c>
      <c r="B94" t="s">
        <v>11</v>
      </c>
      <c r="H94">
        <v>1934</v>
      </c>
      <c r="I94" t="s">
        <v>33</v>
      </c>
    </row>
    <row r="95" spans="1:9" x14ac:dyDescent="0.25">
      <c r="A95">
        <v>1933</v>
      </c>
      <c r="B95" t="s">
        <v>11</v>
      </c>
      <c r="H95">
        <v>1933</v>
      </c>
      <c r="I95" t="s">
        <v>33</v>
      </c>
    </row>
    <row r="96" spans="1:9" x14ac:dyDescent="0.25">
      <c r="A96">
        <v>1932</v>
      </c>
      <c r="B96" t="s">
        <v>11</v>
      </c>
      <c r="H96">
        <v>1932</v>
      </c>
      <c r="I96" t="s">
        <v>33</v>
      </c>
    </row>
    <row r="97" spans="1:9" x14ac:dyDescent="0.25">
      <c r="A97">
        <v>1931</v>
      </c>
      <c r="B97" t="s">
        <v>11</v>
      </c>
      <c r="H97">
        <v>1931</v>
      </c>
      <c r="I97" t="s">
        <v>33</v>
      </c>
    </row>
    <row r="98" spans="1:9" x14ac:dyDescent="0.25">
      <c r="A98">
        <v>1930</v>
      </c>
      <c r="B98" t="s">
        <v>11</v>
      </c>
      <c r="H98">
        <v>1930</v>
      </c>
      <c r="I98" t="s">
        <v>33</v>
      </c>
    </row>
    <row r="99" spans="1:9" x14ac:dyDescent="0.25">
      <c r="A99">
        <v>1929</v>
      </c>
      <c r="B99" t="s">
        <v>11</v>
      </c>
      <c r="H99">
        <v>1929</v>
      </c>
      <c r="I99" t="s">
        <v>33</v>
      </c>
    </row>
    <row r="100" spans="1:9" x14ac:dyDescent="0.25">
      <c r="A100">
        <v>1928</v>
      </c>
      <c r="B100" t="s">
        <v>11</v>
      </c>
      <c r="H100">
        <v>1928</v>
      </c>
      <c r="I100" t="s">
        <v>33</v>
      </c>
    </row>
    <row r="101" spans="1:9" x14ac:dyDescent="0.25">
      <c r="A101">
        <v>1927</v>
      </c>
      <c r="B101" t="s">
        <v>11</v>
      </c>
      <c r="H101">
        <v>1927</v>
      </c>
      <c r="I101" t="s">
        <v>33</v>
      </c>
    </row>
    <row r="102" spans="1:9" x14ac:dyDescent="0.25">
      <c r="A102">
        <v>1926</v>
      </c>
      <c r="B102" t="s">
        <v>11</v>
      </c>
      <c r="H102">
        <v>1926</v>
      </c>
      <c r="I102" t="s">
        <v>33</v>
      </c>
    </row>
    <row r="103" spans="1:9" x14ac:dyDescent="0.25">
      <c r="A103">
        <v>1925</v>
      </c>
      <c r="B103" t="s">
        <v>11</v>
      </c>
      <c r="H103">
        <v>1925</v>
      </c>
      <c r="I103" t="s">
        <v>33</v>
      </c>
    </row>
    <row r="104" spans="1:9" x14ac:dyDescent="0.25">
      <c r="A104">
        <v>1924</v>
      </c>
      <c r="B104" t="s">
        <v>11</v>
      </c>
      <c r="H104">
        <v>1924</v>
      </c>
      <c r="I104" t="s">
        <v>33</v>
      </c>
    </row>
    <row r="105" spans="1:9" x14ac:dyDescent="0.25">
      <c r="A105">
        <v>1923</v>
      </c>
      <c r="B105" t="s">
        <v>11</v>
      </c>
      <c r="H105">
        <v>1923</v>
      </c>
      <c r="I105" t="s">
        <v>33</v>
      </c>
    </row>
    <row r="106" spans="1:9" x14ac:dyDescent="0.25">
      <c r="A106">
        <v>1922</v>
      </c>
      <c r="B106" t="s">
        <v>11</v>
      </c>
      <c r="H106">
        <v>1922</v>
      </c>
      <c r="I106" t="s">
        <v>33</v>
      </c>
    </row>
    <row r="107" spans="1:9" x14ac:dyDescent="0.25">
      <c r="A107">
        <v>1921</v>
      </c>
      <c r="B107" t="s">
        <v>11</v>
      </c>
      <c r="H107">
        <v>1921</v>
      </c>
      <c r="I107" t="s">
        <v>33</v>
      </c>
    </row>
    <row r="108" spans="1:9" x14ac:dyDescent="0.25">
      <c r="A108">
        <v>1920</v>
      </c>
      <c r="B108" t="s">
        <v>11</v>
      </c>
      <c r="H108">
        <v>1920</v>
      </c>
      <c r="I108" t="s">
        <v>33</v>
      </c>
    </row>
    <row r="109" spans="1:9" x14ac:dyDescent="0.25">
      <c r="A109">
        <v>1919</v>
      </c>
      <c r="B109" t="s">
        <v>11</v>
      </c>
      <c r="H109">
        <v>1919</v>
      </c>
      <c r="I109" t="s">
        <v>33</v>
      </c>
    </row>
    <row r="110" spans="1:9" x14ac:dyDescent="0.25">
      <c r="A110">
        <v>1918</v>
      </c>
      <c r="B110" t="s">
        <v>11</v>
      </c>
      <c r="H110">
        <v>1918</v>
      </c>
      <c r="I110" t="s">
        <v>33</v>
      </c>
    </row>
    <row r="111" spans="1:9" x14ac:dyDescent="0.25">
      <c r="A111">
        <v>1917</v>
      </c>
      <c r="B111" t="s">
        <v>11</v>
      </c>
      <c r="H111">
        <v>1917</v>
      </c>
      <c r="I111" t="s">
        <v>33</v>
      </c>
    </row>
    <row r="112" spans="1:9" x14ac:dyDescent="0.25">
      <c r="A112">
        <v>1916</v>
      </c>
      <c r="B112" t="s">
        <v>11</v>
      </c>
      <c r="H112">
        <v>1916</v>
      </c>
      <c r="I112" t="s">
        <v>33</v>
      </c>
    </row>
    <row r="113" spans="1:9" x14ac:dyDescent="0.25">
      <c r="A113">
        <v>1915</v>
      </c>
      <c r="B113" t="s">
        <v>11</v>
      </c>
      <c r="H113">
        <v>1915</v>
      </c>
      <c r="I113" t="s">
        <v>33</v>
      </c>
    </row>
    <row r="114" spans="1:9" x14ac:dyDescent="0.25">
      <c r="A114">
        <v>1914</v>
      </c>
      <c r="B114" t="s">
        <v>11</v>
      </c>
      <c r="H114">
        <v>1914</v>
      </c>
      <c r="I114" t="s">
        <v>33</v>
      </c>
    </row>
  </sheetData>
  <mergeCells count="6">
    <mergeCell ref="A1:E1"/>
    <mergeCell ref="A2:B2"/>
    <mergeCell ref="C2:D2"/>
    <mergeCell ref="H1:L1"/>
    <mergeCell ref="H2:I2"/>
    <mergeCell ref="J2:K2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workbookViewId="0">
      <selection activeCell="G173" sqref="G173"/>
    </sheetView>
  </sheetViews>
  <sheetFormatPr defaultRowHeight="15" x14ac:dyDescent="0.25"/>
  <cols>
    <col min="1" max="1" width="14.85546875" style="26" bestFit="1" customWidth="1"/>
    <col min="2" max="2" width="13.7109375" style="26" customWidth="1"/>
    <col min="3" max="3" width="11.85546875" style="26" bestFit="1" customWidth="1"/>
    <col min="4" max="4" width="14.7109375" style="26" bestFit="1" customWidth="1"/>
    <col min="5" max="5" width="12" style="26" customWidth="1"/>
    <col min="6" max="6" width="13.5703125" style="26" customWidth="1"/>
    <col min="7" max="7" width="13.28515625" style="26" bestFit="1" customWidth="1"/>
    <col min="8" max="8" width="14.85546875" style="26" bestFit="1" customWidth="1"/>
    <col min="9" max="9" width="23.5703125" style="26" bestFit="1" customWidth="1"/>
    <col min="10" max="10" width="11.85546875" style="26" bestFit="1" customWidth="1"/>
    <col min="11" max="16384" width="9.140625" style="26"/>
  </cols>
  <sheetData>
    <row r="1" spans="1:10" s="27" customFormat="1" ht="38.25" customHeight="1" x14ac:dyDescent="0.25">
      <c r="A1" s="20" t="s">
        <v>376</v>
      </c>
      <c r="B1" s="33" t="s">
        <v>377</v>
      </c>
      <c r="C1" s="20" t="s">
        <v>23</v>
      </c>
      <c r="D1" s="20" t="s">
        <v>22</v>
      </c>
      <c r="E1" s="20" t="s">
        <v>5</v>
      </c>
      <c r="F1" s="20" t="s">
        <v>375</v>
      </c>
      <c r="G1" s="20" t="s">
        <v>24</v>
      </c>
      <c r="H1" s="20" t="s">
        <v>25</v>
      </c>
      <c r="I1" s="20" t="s">
        <v>26</v>
      </c>
      <c r="J1" s="21" t="s">
        <v>27</v>
      </c>
    </row>
    <row r="2" spans="1:10" x14ac:dyDescent="0.25">
      <c r="A2" s="25">
        <v>1</v>
      </c>
      <c r="B2" s="25"/>
      <c r="C2" s="28">
        <v>2.8587962962962964E-2</v>
      </c>
      <c r="D2" s="25">
        <v>196</v>
      </c>
      <c r="E2" s="25" t="str">
        <f>IF(ISNA(VLOOKUP(D2,Iscritti!$B$2:$H$175,7,FALSE) )= TRUE, "Categoria non trovata", VLOOKUP(D2,Iscritti!$B$2:$H$175,7,FALSE))</f>
        <v>C</v>
      </c>
      <c r="F2" s="25">
        <v>1</v>
      </c>
      <c r="G2" s="25" t="str">
        <f>IF(ISNA(VLOOKUP(D2,Iscritti!$B$2:$C$175,2,FALSE)) = TRUE, "Nome concorrente non trovato", VLOOKUP(D2,Iscritti!$B$2:$C$175,2,FALSE))</f>
        <v>Carlo</v>
      </c>
      <c r="H2" s="25" t="str">
        <f>IF(ISNA(VLOOKUP(D2,Iscritti!$B$2:$D$175,3,FALSE)) =TRUE, "Cognome non trovato", VLOOKUP(D2,Iscritti!$B$2:$D$175,3,FALSE))</f>
        <v>Rosiello</v>
      </c>
      <c r="I2" s="25" t="str">
        <f>IF(ISNA(VLOOKUP(D2,Iscritti!$B$2:$I$175,8,FALSE)) = TRUE, "Squadra non trovata", VLOOKUP(D2,Iscritti!$B$2:$I$175,8,FALSE))</f>
        <v>Delta spedizioni</v>
      </c>
      <c r="J2" s="25" t="str">
        <f>IF(ISNA(VLOOKUP(D2,Iscritti!$B$2:$E$175,4,FALSE)) = TRUE, "Sesso non trovato", VLOOKUP(D2,Iscritti!$B$2:$E$175,4,FALSE))</f>
        <v>m</v>
      </c>
    </row>
    <row r="3" spans="1:10" x14ac:dyDescent="0.25">
      <c r="A3" s="25">
        <v>2</v>
      </c>
      <c r="B3" s="25"/>
      <c r="C3" s="28">
        <v>2.8726851851851851E-2</v>
      </c>
      <c r="D3" s="25">
        <v>275</v>
      </c>
      <c r="E3" s="25" t="str">
        <f>IF(ISNA(VLOOKUP(D3,Iscritti!$B$2:$H$175,7,FALSE) )= TRUE, "Categoria non trovata", VLOOKUP(D3,Iscritti!$B$2:$H$175,7,FALSE))</f>
        <v>C</v>
      </c>
      <c r="F3" s="25">
        <v>2</v>
      </c>
      <c r="G3" s="25" t="str">
        <f>IF(ISNA(VLOOKUP(D3,Iscritti!$B$2:$C$175,2,FALSE)) = TRUE, "Nome concorrente non trovato", VLOOKUP(D3,Iscritti!$B$2:$C$175,2,FALSE))</f>
        <v>achille</v>
      </c>
      <c r="H3" s="25" t="str">
        <f>IF(ISNA(VLOOKUP(D3,Iscritti!$B$2:$D$175,3,FALSE)) =TRUE, "Cognome non trovato", VLOOKUP(D3,Iscritti!$B$2:$D$175,3,FALSE))</f>
        <v>faranda</v>
      </c>
      <c r="I3" s="25" t="str">
        <f>IF(ISNA(VLOOKUP(D3,Iscritti!$B$2:$I$175,8,FALSE)) = TRUE, "Squadra non trovata", VLOOKUP(D3,Iscritti!$B$2:$I$175,8,FALSE))</f>
        <v>ata acqui terme</v>
      </c>
      <c r="J3" s="25" t="str">
        <f>IF(ISNA(VLOOKUP(D3,Iscritti!$B$2:$E$175,4,FALSE)) = TRUE, "Sesso non trovato", VLOOKUP(D3,Iscritti!$B$2:$E$175,4,FALSE))</f>
        <v>m</v>
      </c>
    </row>
    <row r="4" spans="1:10" x14ac:dyDescent="0.25">
      <c r="A4" s="25">
        <v>3</v>
      </c>
      <c r="B4" s="25"/>
      <c r="C4" s="28">
        <v>2.8958333333333336E-2</v>
      </c>
      <c r="D4" s="25">
        <v>288</v>
      </c>
      <c r="E4" s="25" t="str">
        <f>IF(ISNA(VLOOKUP(D4,Iscritti!$B$2:$H$175,7,FALSE) )= TRUE, "Categoria non trovata", VLOOKUP(D4,Iscritti!$B$2:$H$175,7,FALSE))</f>
        <v>D</v>
      </c>
      <c r="F4" s="25">
        <v>1</v>
      </c>
      <c r="G4" s="25" t="str">
        <f>IF(ISNA(VLOOKUP(D4,Iscritti!$B$2:$C$175,2,FALSE)) = TRUE, "Nome concorrente non trovato", VLOOKUP(D4,Iscritti!$B$2:$C$175,2,FALSE))</f>
        <v>fulvio</v>
      </c>
      <c r="H4" s="25" t="str">
        <f>IF(ISNA(VLOOKUP(D4,Iscritti!$B$2:$D$175,3,FALSE)) =TRUE, "Cognome non trovato", VLOOKUP(D4,Iscritti!$B$2:$D$175,3,FALSE))</f>
        <v>manori</v>
      </c>
      <c r="I4" s="25" t="str">
        <f>IF(ISNA(VLOOKUP(D4,Iscritti!$B$2:$I$175,8,FALSE)) = TRUE, "Squadra non trovata", VLOOKUP(D4,Iscritti!$B$2:$I$175,8,FALSE))</f>
        <v>citta di genova</v>
      </c>
      <c r="J4" s="25" t="str">
        <f>IF(ISNA(VLOOKUP(D4,Iscritti!$B$2:$E$175,4,FALSE)) = TRUE, "Sesso non trovato", VLOOKUP(D4,Iscritti!$B$2:$E$175,4,FALSE))</f>
        <v>m</v>
      </c>
    </row>
    <row r="5" spans="1:10" x14ac:dyDescent="0.25">
      <c r="A5" s="25">
        <v>4</v>
      </c>
      <c r="B5" s="25"/>
      <c r="C5" s="28">
        <v>2.9108796296296296E-2</v>
      </c>
      <c r="D5" s="25">
        <v>293</v>
      </c>
      <c r="E5" s="25" t="str">
        <f>IF(ISNA(VLOOKUP(D5,Iscritti!$B$2:$H$175,7,FALSE) )= TRUE, "Categoria non trovata", VLOOKUP(D5,Iscritti!$B$2:$H$175,7,FALSE))</f>
        <v>C</v>
      </c>
      <c r="F5" s="25">
        <v>3</v>
      </c>
      <c r="G5" s="25" t="str">
        <f>IF(ISNA(VLOOKUP(D5,Iscritti!$B$2:$C$175,2,FALSE)) = TRUE, "Nome concorrente non trovato", VLOOKUP(D5,Iscritti!$B$2:$C$175,2,FALSE))</f>
        <v>roberto</v>
      </c>
      <c r="H5" s="25" t="str">
        <f>IF(ISNA(VLOOKUP(D5,Iscritti!$B$2:$D$175,3,FALSE)) =TRUE, "Cognome non trovato", VLOOKUP(D5,Iscritti!$B$2:$D$175,3,FALSE))</f>
        <v>siri</v>
      </c>
      <c r="I5" s="25" t="str">
        <f>IF(ISNA(VLOOKUP(D5,Iscritti!$B$2:$I$175,8,FALSE)) = TRUE, "Squadra non trovata", VLOOKUP(D5,Iscritti!$B$2:$I$175,8,FALSE))</f>
        <v>Boggeri Arquata</v>
      </c>
      <c r="J5" s="25" t="str">
        <f>IF(ISNA(VLOOKUP(D5,Iscritti!$B$2:$E$175,4,FALSE)) = TRUE, "Sesso non trovato", VLOOKUP(D5,Iscritti!$B$2:$E$175,4,FALSE))</f>
        <v>m</v>
      </c>
    </row>
    <row r="6" spans="1:10" x14ac:dyDescent="0.25">
      <c r="A6" s="25">
        <v>5</v>
      </c>
      <c r="B6" s="25"/>
      <c r="C6" s="28">
        <v>2.9270833333333333E-2</v>
      </c>
      <c r="D6" s="25">
        <v>282</v>
      </c>
      <c r="E6" s="25" t="str">
        <f>IF(ISNA(VLOOKUP(D6,Iscritti!$B$2:$H$175,7,FALSE) )= TRUE, "Categoria non trovata", VLOOKUP(D6,Iscritti!$B$2:$H$175,7,FALSE))</f>
        <v>A</v>
      </c>
      <c r="F6" s="25">
        <v>1</v>
      </c>
      <c r="G6" s="25" t="str">
        <f>IF(ISNA(VLOOKUP(D6,Iscritti!$B$2:$C$175,2,FALSE)) = TRUE, "Nome concorrente non trovato", VLOOKUP(D6,Iscritti!$B$2:$C$175,2,FALSE))</f>
        <v>hicham</v>
      </c>
      <c r="H6" s="25" t="str">
        <f>IF(ISNA(VLOOKUP(D6,Iscritti!$B$2:$D$175,3,FALSE)) =TRUE, "Cognome non trovato", VLOOKUP(D6,Iscritti!$B$2:$D$175,3,FALSE))</f>
        <v>dhimi</v>
      </c>
      <c r="I6" s="25" t="str">
        <f>IF(ISNA(VLOOKUP(D6,Iscritti!$B$2:$I$175,8,FALSE)) = TRUE, "Squadra non trovata", VLOOKUP(D6,Iscritti!$B$2:$I$175,8,FALSE))</f>
        <v>maratoneti capriatesi</v>
      </c>
      <c r="J6" s="25" t="str">
        <f>IF(ISNA(VLOOKUP(D6,Iscritti!$B$2:$E$175,4,FALSE)) = TRUE, "Sesso non trovato", VLOOKUP(D6,Iscritti!$B$2:$E$175,4,FALSE))</f>
        <v>m</v>
      </c>
    </row>
    <row r="7" spans="1:10" x14ac:dyDescent="0.25">
      <c r="A7" s="25">
        <v>6</v>
      </c>
      <c r="B7" s="25"/>
      <c r="C7" s="28">
        <v>2.9363425925925921E-2</v>
      </c>
      <c r="D7" s="25">
        <v>150</v>
      </c>
      <c r="E7" s="25" t="str">
        <f>IF(ISNA(VLOOKUP(D7,Iscritti!$B$2:$H$175,7,FALSE) )= TRUE, "Categoria non trovata", VLOOKUP(D7,Iscritti!$B$2:$H$175,7,FALSE))</f>
        <v>B</v>
      </c>
      <c r="F7" s="25">
        <v>1</v>
      </c>
      <c r="G7" s="25" t="str">
        <f>IF(ISNA(VLOOKUP(D7,Iscritti!$B$2:$C$175,2,FALSE)) = TRUE, "Nome concorrente non trovato", VLOOKUP(D7,Iscritti!$B$2:$C$175,2,FALSE))</f>
        <v xml:space="preserve">Marco </v>
      </c>
      <c r="H7" s="25" t="str">
        <f>IF(ISNA(VLOOKUP(D7,Iscritti!$B$2:$D$175,3,FALSE)) =TRUE, "Cognome non trovato", VLOOKUP(D7,Iscritti!$B$2:$D$175,3,FALSE))</f>
        <v>Parodi</v>
      </c>
      <c r="I7" s="25" t="str">
        <f>IF(ISNA(VLOOKUP(D7,Iscritti!$B$2:$I$175,8,FALSE)) = TRUE, "Squadra non trovata", VLOOKUP(D7,Iscritti!$B$2:$I$175,8,FALSE))</f>
        <v>Emozioni Sport Team</v>
      </c>
      <c r="J7" s="25" t="str">
        <f>IF(ISNA(VLOOKUP(D7,Iscritti!$B$2:$E$175,4,FALSE)) = TRUE, "Sesso non trovato", VLOOKUP(D7,Iscritti!$B$2:$E$175,4,FALSE))</f>
        <v>m</v>
      </c>
    </row>
    <row r="8" spans="1:10" x14ac:dyDescent="0.25">
      <c r="A8" s="25">
        <v>7</v>
      </c>
      <c r="B8" s="25"/>
      <c r="C8" s="28">
        <v>2.9664351851851855E-2</v>
      </c>
      <c r="D8" s="25">
        <v>210</v>
      </c>
      <c r="E8" s="25" t="str">
        <f>IF(ISNA(VLOOKUP(D8,Iscritti!$B$2:$H$175,7,FALSE) )= TRUE, "Categoria non trovata", VLOOKUP(D8,Iscritti!$B$2:$H$175,7,FALSE))</f>
        <v>A</v>
      </c>
      <c r="F8" s="25">
        <v>2</v>
      </c>
      <c r="G8" s="25" t="str">
        <f>IF(ISNA(VLOOKUP(D8,Iscritti!$B$2:$C$175,2,FALSE)) = TRUE, "Nome concorrente non trovato", VLOOKUP(D8,Iscritti!$B$2:$C$175,2,FALSE))</f>
        <v>Andrea</v>
      </c>
      <c r="H8" s="25" t="str">
        <f>IF(ISNA(VLOOKUP(D8,Iscritti!$B$2:$D$175,3,FALSE)) =TRUE, "Cognome non trovato", VLOOKUP(D8,Iscritti!$B$2:$D$175,3,FALSE))</f>
        <v>Rattazzi</v>
      </c>
      <c r="I8" s="25" t="str">
        <f>IF(ISNA(VLOOKUP(D8,Iscritti!$B$2:$I$175,8,FALSE)) = TRUE, "Squadra non trovata", VLOOKUP(D8,Iscritti!$B$2:$I$175,8,FALSE))</f>
        <v>Maratoneti Genovesi</v>
      </c>
      <c r="J8" s="25" t="str">
        <f>IF(ISNA(VLOOKUP(D8,Iscritti!$B$2:$E$175,4,FALSE)) = TRUE, "Sesso non trovato", VLOOKUP(D8,Iscritti!$B$2:$E$175,4,FALSE))</f>
        <v>m</v>
      </c>
    </row>
    <row r="9" spans="1:10" x14ac:dyDescent="0.25">
      <c r="A9" s="25">
        <v>8</v>
      </c>
      <c r="B9" s="25"/>
      <c r="C9" s="28">
        <v>2.974537037037037E-2</v>
      </c>
      <c r="D9" s="25">
        <v>133</v>
      </c>
      <c r="E9" s="25" t="str">
        <f>IF(ISNA(VLOOKUP(D9,Iscritti!$B$2:$H$175,7,FALSE) )= TRUE, "Categoria non trovata", VLOOKUP(D9,Iscritti!$B$2:$H$175,7,FALSE))</f>
        <v>A</v>
      </c>
      <c r="F9" s="25">
        <v>3</v>
      </c>
      <c r="G9" s="25" t="str">
        <f>IF(ISNA(VLOOKUP(D9,Iscritti!$B$2:$C$175,2,FALSE)) = TRUE, "Nome concorrente non trovato", VLOOKUP(D9,Iscritti!$B$2:$C$175,2,FALSE))</f>
        <v>Giuliano</v>
      </c>
      <c r="H9" s="25" t="str">
        <f>IF(ISNA(VLOOKUP(D9,Iscritti!$B$2:$D$175,3,FALSE)) =TRUE, "Cognome non trovato", VLOOKUP(D9,Iscritti!$B$2:$D$175,3,FALSE))</f>
        <v>Traggiai</v>
      </c>
      <c r="I9" s="25" t="str">
        <f>IF(ISNA(VLOOKUP(D9,Iscritti!$B$2:$I$175,8,FALSE)) = TRUE, "Squadra non trovata", VLOOKUP(D9,Iscritti!$B$2:$I$175,8,FALSE))</f>
        <v>Forhans Team</v>
      </c>
      <c r="J9" s="25" t="str">
        <f>IF(ISNA(VLOOKUP(D9,Iscritti!$B$2:$E$175,4,FALSE)) = TRUE, "Sesso non trovato", VLOOKUP(D9,Iscritti!$B$2:$E$175,4,FALSE))</f>
        <v>m</v>
      </c>
    </row>
    <row r="10" spans="1:10" x14ac:dyDescent="0.25">
      <c r="A10" s="25">
        <v>9</v>
      </c>
      <c r="B10" s="25"/>
      <c r="C10" s="28">
        <v>2.9942129629629628E-2</v>
      </c>
      <c r="D10" s="25">
        <v>234</v>
      </c>
      <c r="E10" s="25" t="str">
        <f>IF(ISNA(VLOOKUP(D10,Iscritti!$B$2:$H$175,7,FALSE) )= TRUE, "Categoria non trovata", VLOOKUP(D10,Iscritti!$B$2:$H$175,7,FALSE))</f>
        <v>C</v>
      </c>
      <c r="F10" s="25">
        <v>4</v>
      </c>
      <c r="G10" s="25" t="str">
        <f>IF(ISNA(VLOOKUP(D10,Iscritti!$B$2:$C$175,2,FALSE)) = TRUE, "Nome concorrente non trovato", VLOOKUP(D10,Iscritti!$B$2:$C$175,2,FALSE))</f>
        <v>giuseppe</v>
      </c>
      <c r="H10" s="25" t="str">
        <f>IF(ISNA(VLOOKUP(D10,Iscritti!$B$2:$D$175,3,FALSE)) =TRUE, "Cognome non trovato", VLOOKUP(D10,Iscritti!$B$2:$D$175,3,FALSE))</f>
        <v>Pastorino</v>
      </c>
      <c r="I10" s="25" t="str">
        <f>IF(ISNA(VLOOKUP(D10,Iscritti!$B$2:$I$175,8,FALSE)) = TRUE, "Squadra non trovata", VLOOKUP(D10,Iscritti!$B$2:$I$175,8,FALSE))</f>
        <v>Emozioni Sport Team</v>
      </c>
      <c r="J10" s="25" t="str">
        <f>IF(ISNA(VLOOKUP(D10,Iscritti!$B$2:$E$175,4,FALSE)) = TRUE, "Sesso non trovato", VLOOKUP(D10,Iscritti!$B$2:$E$175,4,FALSE))</f>
        <v>m</v>
      </c>
    </row>
    <row r="11" spans="1:10" x14ac:dyDescent="0.25">
      <c r="A11" s="25">
        <v>10</v>
      </c>
      <c r="B11" s="25"/>
      <c r="C11" s="29">
        <v>3.0173611111111113E-2</v>
      </c>
      <c r="D11" s="25">
        <v>317</v>
      </c>
      <c r="E11" s="25" t="str">
        <f>IF(ISNA(VLOOKUP(D11,Iscritti!$B$2:$H$175,7,FALSE) )= TRUE, "Categoria non trovata", VLOOKUP(D11,Iscritti!$B$2:$H$175,7,FALSE))</f>
        <v>C</v>
      </c>
      <c r="F11" s="25">
        <v>5</v>
      </c>
      <c r="G11" s="25" t="str">
        <f>IF(ISNA(VLOOKUP(D11,Iscritti!$B$2:$C$175,2,FALSE)) = TRUE, "Nome concorrente non trovato", VLOOKUP(D11,Iscritti!$B$2:$C$175,2,FALSE))</f>
        <v>giorgio</v>
      </c>
      <c r="H11" s="25" t="str">
        <f>IF(ISNA(VLOOKUP(D11,Iscritti!$B$2:$D$175,3,FALSE)) =TRUE, "Cognome non trovato", VLOOKUP(D11,Iscritti!$B$2:$D$175,3,FALSE))</f>
        <v>grella</v>
      </c>
      <c r="I11" s="25" t="str">
        <f>IF(ISNA(VLOOKUP(D11,Iscritti!$B$2:$I$175,8,FALSE)) = TRUE, "Squadra non trovata", VLOOKUP(D11,Iscritti!$B$2:$I$175,8,FALSE))</f>
        <v>Cambiaso Risso</v>
      </c>
      <c r="J11" s="25" t="str">
        <f>IF(ISNA(VLOOKUP(D11,Iscritti!$B$2:$E$175,4,FALSE)) = TRUE, "Sesso non trovato", VLOOKUP(D11,Iscritti!$B$2:$E$175,4,FALSE))</f>
        <v>m</v>
      </c>
    </row>
    <row r="12" spans="1:10" x14ac:dyDescent="0.25">
      <c r="A12" s="25">
        <v>11</v>
      </c>
      <c r="B12" s="25"/>
      <c r="C12" s="29">
        <v>3.078703703703704E-2</v>
      </c>
      <c r="D12" s="25">
        <v>326</v>
      </c>
      <c r="E12" s="25" t="str">
        <f>IF(ISNA(VLOOKUP(D12,Iscritti!$B$2:$H$175,7,FALSE) )= TRUE, "Categoria non trovata", VLOOKUP(D12,Iscritti!$B$2:$H$175,7,FALSE))</f>
        <v>D</v>
      </c>
      <c r="F12" s="25">
        <v>2</v>
      </c>
      <c r="G12" s="25" t="str">
        <f>IF(ISNA(VLOOKUP(D12,Iscritti!$B$2:$C$175,2,FALSE)) = TRUE, "Nome concorrente non trovato", VLOOKUP(D12,Iscritti!$B$2:$C$175,2,FALSE))</f>
        <v>gian franco</v>
      </c>
      <c r="H12" s="25" t="str">
        <f>IF(ISNA(VLOOKUP(D12,Iscritti!$B$2:$D$175,3,FALSE)) =TRUE, "Cognome non trovato", VLOOKUP(D12,Iscritti!$B$2:$D$175,3,FALSE))</f>
        <v>poggio</v>
      </c>
      <c r="I12" s="25" t="str">
        <f>IF(ISNA(VLOOKUP(D12,Iscritti!$B$2:$I$175,8,FALSE)) = TRUE, "Squadra non trovata", VLOOKUP(D12,Iscritti!$B$2:$I$175,8,FALSE))</f>
        <v>libero</v>
      </c>
      <c r="J12" s="25" t="str">
        <f>IF(ISNA(VLOOKUP(D12,Iscritti!$B$2:$E$175,4,FALSE)) = TRUE, "Sesso non trovato", VLOOKUP(D12,Iscritti!$B$2:$E$175,4,FALSE))</f>
        <v>m</v>
      </c>
    </row>
    <row r="13" spans="1:10" x14ac:dyDescent="0.25">
      <c r="A13" s="25">
        <v>12</v>
      </c>
      <c r="B13" s="25"/>
      <c r="C13" s="29">
        <v>3.0810185185185187E-2</v>
      </c>
      <c r="D13" s="25">
        <v>142</v>
      </c>
      <c r="E13" s="25" t="str">
        <f>IF(ISNA(VLOOKUP(D13,Iscritti!$B$2:$H$175,7,FALSE) )= TRUE, "Categoria non trovata", VLOOKUP(D13,Iscritti!$B$2:$H$175,7,FALSE))</f>
        <v>C</v>
      </c>
      <c r="F13" s="25">
        <v>6</v>
      </c>
      <c r="G13" s="25" t="str">
        <f>IF(ISNA(VLOOKUP(D13,Iscritti!$B$2:$C$175,2,FALSE)) = TRUE, "Nome concorrente non trovato", VLOOKUP(D13,Iscritti!$B$2:$C$175,2,FALSE))</f>
        <v>Gilberto</v>
      </c>
      <c r="H13" s="25" t="str">
        <f>IF(ISNA(VLOOKUP(D13,Iscritti!$B$2:$D$175,3,FALSE)) =TRUE, "Cognome non trovato", VLOOKUP(D13,Iscritti!$B$2:$D$175,3,FALSE))</f>
        <v>Costa</v>
      </c>
      <c r="I13" s="25" t="str">
        <f>IF(ISNA(VLOOKUP(D13,Iscritti!$B$2:$I$175,8,FALSE)) = TRUE, "Squadra non trovata", VLOOKUP(D13,Iscritti!$B$2:$I$175,8,FALSE))</f>
        <v>Atletica Vallescrivia</v>
      </c>
      <c r="J13" s="25" t="str">
        <f>IF(ISNA(VLOOKUP(D13,Iscritti!$B$2:$E$175,4,FALSE)) = TRUE, "Sesso non trovato", VLOOKUP(D13,Iscritti!$B$2:$E$175,4,FALSE))</f>
        <v>m</v>
      </c>
    </row>
    <row r="14" spans="1:10" x14ac:dyDescent="0.25">
      <c r="A14" s="25">
        <v>13</v>
      </c>
      <c r="B14" s="25"/>
      <c r="C14" s="29">
        <v>3.0844907407407404E-2</v>
      </c>
      <c r="D14" s="25">
        <v>200</v>
      </c>
      <c r="E14" s="25" t="str">
        <f>IF(ISNA(VLOOKUP(D14,Iscritti!$B$2:$H$175,7,FALSE) )= TRUE, "Categoria non trovata", VLOOKUP(D14,Iscritti!$B$2:$H$175,7,FALSE))</f>
        <v>D</v>
      </c>
      <c r="F14" s="25">
        <v>3</v>
      </c>
      <c r="G14" s="25" t="str">
        <f>IF(ISNA(VLOOKUP(D14,Iscritti!$B$2:$C$175,2,FALSE)) = TRUE, "Nome concorrente non trovato", VLOOKUP(D14,Iscritti!$B$2:$C$175,2,FALSE))</f>
        <v>Stefano</v>
      </c>
      <c r="H14" s="25" t="str">
        <f>IF(ISNA(VLOOKUP(D14,Iscritti!$B$2:$D$175,3,FALSE)) =TRUE, "Cognome non trovato", VLOOKUP(D14,Iscritti!$B$2:$D$175,3,FALSE))</f>
        <v>Repetto</v>
      </c>
      <c r="I14" s="25" t="str">
        <f>IF(ISNA(VLOOKUP(D14,Iscritti!$B$2:$I$175,8,FALSE)) = TRUE, "Squadra non trovata", VLOOKUP(D14,Iscritti!$B$2:$I$175,8,FALSE))</f>
        <v>città di Genova</v>
      </c>
      <c r="J14" s="25" t="str">
        <f>IF(ISNA(VLOOKUP(D14,Iscritti!$B$2:$E$175,4,FALSE)) = TRUE, "Sesso non trovato", VLOOKUP(D14,Iscritti!$B$2:$E$175,4,FALSE))</f>
        <v>m</v>
      </c>
    </row>
    <row r="15" spans="1:10" x14ac:dyDescent="0.25">
      <c r="A15" s="25">
        <v>14</v>
      </c>
      <c r="B15" s="25"/>
      <c r="C15" s="29">
        <v>3.0868055555555555E-2</v>
      </c>
      <c r="D15" s="25">
        <v>283</v>
      </c>
      <c r="E15" s="25" t="str">
        <f>IF(ISNA(VLOOKUP(D15,Iscritti!$B$2:$H$175,7,FALSE) )= TRUE, "Categoria non trovata", VLOOKUP(D15,Iscritti!$B$2:$H$175,7,FALSE))</f>
        <v>C</v>
      </c>
      <c r="F15" s="25">
        <v>7</v>
      </c>
      <c r="G15" s="25" t="str">
        <f>IF(ISNA(VLOOKUP(D15,Iscritti!$B$2:$C$175,2,FALSE)) = TRUE, "Nome concorrente non trovato", VLOOKUP(D15,Iscritti!$B$2:$C$175,2,FALSE))</f>
        <v>maurizio</v>
      </c>
      <c r="H15" s="25" t="str">
        <f>IF(ISNA(VLOOKUP(D15,Iscritti!$B$2:$D$175,3,FALSE)) =TRUE, "Cognome non trovato", VLOOKUP(D15,Iscritti!$B$2:$D$175,3,FALSE))</f>
        <v>ascanio</v>
      </c>
      <c r="I15" s="25" t="str">
        <f>IF(ISNA(VLOOKUP(D15,Iscritti!$B$2:$I$175,8,FALSE)) = TRUE, "Squadra non trovata", VLOOKUP(D15,Iscritti!$B$2:$I$175,8,FALSE))</f>
        <v>Cambiaso Risso</v>
      </c>
      <c r="J15" s="25" t="str">
        <f>IF(ISNA(VLOOKUP(D15,Iscritti!$B$2:$E$175,4,FALSE)) = TRUE, "Sesso non trovato", VLOOKUP(D15,Iscritti!$B$2:$E$175,4,FALSE))</f>
        <v>m</v>
      </c>
    </row>
    <row r="16" spans="1:10" x14ac:dyDescent="0.25">
      <c r="A16" s="25">
        <v>15</v>
      </c>
      <c r="B16" s="25"/>
      <c r="C16" s="29">
        <v>3.0902777777777779E-2</v>
      </c>
      <c r="D16" s="25">
        <v>144</v>
      </c>
      <c r="E16" s="25" t="str">
        <f>IF(ISNA(VLOOKUP(D16,Iscritti!$B$2:$H$175,7,FALSE) )= TRUE, "Categoria non trovata", VLOOKUP(D16,Iscritti!$B$2:$H$175,7,FALSE))</f>
        <v>C</v>
      </c>
      <c r="F16" s="25">
        <v>8</v>
      </c>
      <c r="G16" s="25" t="str">
        <f>IF(ISNA(VLOOKUP(D16,Iscritti!$B$2:$C$175,2,FALSE)) = TRUE, "Nome concorrente non trovato", VLOOKUP(D16,Iscritti!$B$2:$C$175,2,FALSE))</f>
        <v>Enrico</v>
      </c>
      <c r="H16" s="25" t="str">
        <f>IF(ISNA(VLOOKUP(D16,Iscritti!$B$2:$D$175,3,FALSE)) =TRUE, "Cognome non trovato", VLOOKUP(D16,Iscritti!$B$2:$D$175,3,FALSE))</f>
        <v>Vaccari</v>
      </c>
      <c r="I16" s="25" t="str">
        <f>IF(ISNA(VLOOKUP(D16,Iscritti!$B$2:$I$175,8,FALSE)) = TRUE, "Squadra non trovata", VLOOKUP(D16,Iscritti!$B$2:$I$175,8,FALSE))</f>
        <v>libero</v>
      </c>
      <c r="J16" s="25" t="str">
        <f>IF(ISNA(VLOOKUP(D16,Iscritti!$B$2:$E$175,4,FALSE)) = TRUE, "Sesso non trovato", VLOOKUP(D16,Iscritti!$B$2:$E$175,4,FALSE))</f>
        <v>m</v>
      </c>
    </row>
    <row r="17" spans="1:10" x14ac:dyDescent="0.25">
      <c r="A17" s="25">
        <v>16</v>
      </c>
      <c r="B17" s="25"/>
      <c r="C17" s="29">
        <v>3.0937499999999996E-2</v>
      </c>
      <c r="D17" s="25">
        <v>268</v>
      </c>
      <c r="E17" s="25" t="str">
        <f>IF(ISNA(VLOOKUP(D17,Iscritti!$B$2:$H$175,7,FALSE) )= TRUE, "Categoria non trovata", VLOOKUP(D17,Iscritti!$B$2:$H$175,7,FALSE))</f>
        <v>B</v>
      </c>
      <c r="F17" s="25">
        <v>2</v>
      </c>
      <c r="G17" s="25" t="str">
        <f>IF(ISNA(VLOOKUP(D17,Iscritti!$B$2:$C$175,2,FALSE)) = TRUE, "Nome concorrente non trovato", VLOOKUP(D17,Iscritti!$B$2:$C$175,2,FALSE))</f>
        <v>roberto</v>
      </c>
      <c r="H17" s="25" t="str">
        <f>IF(ISNA(VLOOKUP(D17,Iscritti!$B$2:$D$175,3,FALSE)) =TRUE, "Cognome non trovato", VLOOKUP(D17,Iscritti!$B$2:$D$175,3,FALSE))</f>
        <v>guasti</v>
      </c>
      <c r="I17" s="25" t="str">
        <f>IF(ISNA(VLOOKUP(D17,Iscritti!$B$2:$I$175,8,FALSE)) = TRUE, "Squadra non trovata", VLOOKUP(D17,Iscritti!$B$2:$I$175,8,FALSE))</f>
        <v>Cambiaso Risso</v>
      </c>
      <c r="J17" s="25" t="str">
        <f>IF(ISNA(VLOOKUP(D17,Iscritti!$B$2:$E$175,4,FALSE)) = TRUE, "Sesso non trovato", VLOOKUP(D17,Iscritti!$B$2:$E$175,4,FALSE))</f>
        <v>m</v>
      </c>
    </row>
    <row r="18" spans="1:10" x14ac:dyDescent="0.25">
      <c r="A18" s="25">
        <v>17</v>
      </c>
      <c r="B18" s="25"/>
      <c r="C18" s="29">
        <v>3.0972222222222224E-2</v>
      </c>
      <c r="D18" s="25">
        <v>301</v>
      </c>
      <c r="E18" s="25" t="str">
        <f>IF(ISNA(VLOOKUP(D18,Iscritti!$B$2:$H$175,7,FALSE) )= TRUE, "Categoria non trovata", VLOOKUP(D18,Iscritti!$B$2:$H$175,7,FALSE))</f>
        <v>D</v>
      </c>
      <c r="F18" s="25">
        <v>4</v>
      </c>
      <c r="G18" s="25" t="str">
        <f>IF(ISNA(VLOOKUP(D18,Iscritti!$B$2:$C$175,2,FALSE)) = TRUE, "Nome concorrente non trovato", VLOOKUP(D18,Iscritti!$B$2:$C$175,2,FALSE))</f>
        <v>giuseppe</v>
      </c>
      <c r="H18" s="25" t="str">
        <f>IF(ISNA(VLOOKUP(D18,Iscritti!$B$2:$D$175,3,FALSE)) =TRUE, "Cognome non trovato", VLOOKUP(D18,Iscritti!$B$2:$D$175,3,FALSE))</f>
        <v>tardito</v>
      </c>
      <c r="I18" s="25" t="str">
        <f>IF(ISNA(VLOOKUP(D18,Iscritti!$B$2:$I$175,8,FALSE)) = TRUE, "Squadra non trovata", VLOOKUP(D18,Iscritti!$B$2:$I$175,8,FALSE))</f>
        <v xml:space="preserve">atletica novese </v>
      </c>
      <c r="J18" s="25" t="str">
        <f>IF(ISNA(VLOOKUP(D18,Iscritti!$B$2:$E$175,4,FALSE)) = TRUE, "Sesso non trovato", VLOOKUP(D18,Iscritti!$B$2:$E$175,4,FALSE))</f>
        <v>m</v>
      </c>
    </row>
    <row r="19" spans="1:10" x14ac:dyDescent="0.25">
      <c r="A19" s="25">
        <v>18</v>
      </c>
      <c r="B19" s="25"/>
      <c r="C19" s="29">
        <v>3.108796296296296E-2</v>
      </c>
      <c r="D19" s="25">
        <v>149</v>
      </c>
      <c r="E19" s="25" t="str">
        <f>IF(ISNA(VLOOKUP(D19,Iscritti!$B$2:$H$175,7,FALSE) )= TRUE, "Categoria non trovata", VLOOKUP(D19,Iscritti!$B$2:$H$175,7,FALSE))</f>
        <v>F</v>
      </c>
      <c r="F19" s="25">
        <v>1</v>
      </c>
      <c r="G19" s="25" t="str">
        <f>IF(ISNA(VLOOKUP(D19,Iscritti!$B$2:$C$175,2,FALSE)) = TRUE, "Nome concorrente non trovato", VLOOKUP(D19,Iscritti!$B$2:$C$175,2,FALSE))</f>
        <v>Ernesto</v>
      </c>
      <c r="H19" s="25" t="str">
        <f>IF(ISNA(VLOOKUP(D19,Iscritti!$B$2:$D$175,3,FALSE)) =TRUE, "Cognome non trovato", VLOOKUP(D19,Iscritti!$B$2:$D$175,3,FALSE))</f>
        <v>Calenda</v>
      </c>
      <c r="I19" s="25" t="str">
        <f>IF(ISNA(VLOOKUP(D19,Iscritti!$B$2:$I$175,8,FALSE)) = TRUE, "Squadra non trovata", VLOOKUP(D19,Iscritti!$B$2:$I$175,8,FALSE))</f>
        <v>Maratoneti Genovesi</v>
      </c>
      <c r="J19" s="25" t="str">
        <f>IF(ISNA(VLOOKUP(D19,Iscritti!$B$2:$E$175,4,FALSE)) = TRUE, "Sesso non trovato", VLOOKUP(D19,Iscritti!$B$2:$E$175,4,FALSE))</f>
        <v>m</v>
      </c>
    </row>
    <row r="20" spans="1:10" x14ac:dyDescent="0.25">
      <c r="A20" s="25">
        <v>19</v>
      </c>
      <c r="B20" s="25"/>
      <c r="C20" s="29">
        <v>3.142361111111111E-2</v>
      </c>
      <c r="D20" s="25">
        <v>289</v>
      </c>
      <c r="E20" s="25" t="str">
        <f>IF(ISNA(VLOOKUP(D20,Iscritti!$B$2:$H$175,7,FALSE) )= TRUE, "Categoria non trovata", VLOOKUP(D20,Iscritti!$B$2:$H$175,7,FALSE))</f>
        <v>E</v>
      </c>
      <c r="F20" s="25">
        <v>1</v>
      </c>
      <c r="G20" s="25" t="str">
        <f>IF(ISNA(VLOOKUP(D20,Iscritti!$B$2:$C$175,2,FALSE)) = TRUE, "Nome concorrente non trovato", VLOOKUP(D20,Iscritti!$B$2:$C$175,2,FALSE))</f>
        <v xml:space="preserve">Pasquale </v>
      </c>
      <c r="H20" s="25" t="str">
        <f>IF(ISNA(VLOOKUP(D20,Iscritti!$B$2:$D$175,3,FALSE)) =TRUE, "Cognome non trovato", VLOOKUP(D20,Iscritti!$B$2:$D$175,3,FALSE))</f>
        <v>de martino</v>
      </c>
      <c r="I20" s="25" t="str">
        <f>IF(ISNA(VLOOKUP(D20,Iscritti!$B$2:$I$175,8,FALSE)) = TRUE, "Squadra non trovata", VLOOKUP(D20,Iscritti!$B$2:$I$175,8,FALSE))</f>
        <v>Cambiaso Risso</v>
      </c>
      <c r="J20" s="25" t="str">
        <f>IF(ISNA(VLOOKUP(D20,Iscritti!$B$2:$E$175,4,FALSE)) = TRUE, "Sesso non trovato", VLOOKUP(D20,Iscritti!$B$2:$E$175,4,FALSE))</f>
        <v>m</v>
      </c>
    </row>
    <row r="21" spans="1:10" x14ac:dyDescent="0.25">
      <c r="A21" s="25">
        <v>20</v>
      </c>
      <c r="B21" s="25"/>
      <c r="C21" s="29">
        <v>3.1435185185185184E-2</v>
      </c>
      <c r="D21" s="25">
        <v>299</v>
      </c>
      <c r="E21" s="25" t="str">
        <f>IF(ISNA(VLOOKUP(D21,Iscritti!$B$2:$H$175,7,FALSE) )= TRUE, "Categoria non trovata", VLOOKUP(D21,Iscritti!$B$2:$H$175,7,FALSE))</f>
        <v>A</v>
      </c>
      <c r="F21" s="25">
        <v>4</v>
      </c>
      <c r="G21" s="25" t="str">
        <f>IF(ISNA(VLOOKUP(D21,Iscritti!$B$2:$C$175,2,FALSE)) = TRUE, "Nome concorrente non trovato", VLOOKUP(D21,Iscritti!$B$2:$C$175,2,FALSE))</f>
        <v xml:space="preserve">gian luca </v>
      </c>
      <c r="H21" s="25" t="str">
        <f>IF(ISNA(VLOOKUP(D21,Iscritti!$B$2:$D$175,3,FALSE)) =TRUE, "Cognome non trovato", VLOOKUP(D21,Iscritti!$B$2:$D$175,3,FALSE))</f>
        <v>roccu</v>
      </c>
      <c r="I21" s="25" t="str">
        <f>IF(ISNA(VLOOKUP(D21,Iscritti!$B$2:$I$175,8,FALSE)) = TRUE, "Squadra non trovata", VLOOKUP(D21,Iscritti!$B$2:$I$175,8,FALSE))</f>
        <v>Delta spedizioni</v>
      </c>
      <c r="J21" s="25" t="str">
        <f>IF(ISNA(VLOOKUP(D21,Iscritti!$B$2:$E$175,4,FALSE)) = TRUE, "Sesso non trovato", VLOOKUP(D21,Iscritti!$B$2:$E$175,4,FALSE))</f>
        <v>m</v>
      </c>
    </row>
    <row r="22" spans="1:10" x14ac:dyDescent="0.25">
      <c r="A22" s="25">
        <v>21</v>
      </c>
      <c r="B22" s="25"/>
      <c r="C22" s="29">
        <v>3.1446759259259258E-2</v>
      </c>
      <c r="D22" s="25">
        <v>205</v>
      </c>
      <c r="E22" s="25" t="str">
        <f>IF(ISNA(VLOOKUP(D22,Iscritti!$B$2:$H$175,7,FALSE) )= TRUE, "Categoria non trovata", VLOOKUP(D22,Iscritti!$B$2:$H$175,7,FALSE))</f>
        <v>C</v>
      </c>
      <c r="F22" s="25">
        <v>9</v>
      </c>
      <c r="G22" s="25" t="str">
        <f>IF(ISNA(VLOOKUP(D22,Iscritti!$B$2:$C$175,2,FALSE)) = TRUE, "Nome concorrente non trovato", VLOOKUP(D22,Iscritti!$B$2:$C$175,2,FALSE))</f>
        <v>Adriano</v>
      </c>
      <c r="H22" s="25" t="str">
        <f>IF(ISNA(VLOOKUP(D22,Iscritti!$B$2:$D$175,3,FALSE)) =TRUE, "Cognome non trovato", VLOOKUP(D22,Iscritti!$B$2:$D$175,3,FALSE))</f>
        <v>Morelli</v>
      </c>
      <c r="I22" s="25" t="str">
        <f>IF(ISNA(VLOOKUP(D22,Iscritti!$B$2:$I$175,8,FALSE)) = TRUE, "Squadra non trovata", VLOOKUP(D22,Iscritti!$B$2:$I$175,8,FALSE))</f>
        <v>Maratoneti Genovesi</v>
      </c>
      <c r="J22" s="25" t="str">
        <f>IF(ISNA(VLOOKUP(D22,Iscritti!$B$2:$E$175,4,FALSE)) = TRUE, "Sesso non trovato", VLOOKUP(D22,Iscritti!$B$2:$E$175,4,FALSE))</f>
        <v>m</v>
      </c>
    </row>
    <row r="23" spans="1:10" x14ac:dyDescent="0.25">
      <c r="A23" s="25">
        <v>22</v>
      </c>
      <c r="B23" s="25"/>
      <c r="C23" s="29">
        <v>3.1458333333333331E-2</v>
      </c>
      <c r="D23" s="25">
        <v>136</v>
      </c>
      <c r="E23" s="25" t="str">
        <f>IF(ISNA(VLOOKUP(D23,Iscritti!$B$2:$H$175,7,FALSE) )= TRUE, "Categoria non trovata", VLOOKUP(D23,Iscritti!$B$2:$H$175,7,FALSE))</f>
        <v>C</v>
      </c>
      <c r="F23" s="25">
        <v>10</v>
      </c>
      <c r="G23" s="25" t="str">
        <f>IF(ISNA(VLOOKUP(D23,Iscritti!$B$2:$C$175,2,FALSE)) = TRUE, "Nome concorrente non trovato", VLOOKUP(D23,Iscritti!$B$2:$C$175,2,FALSE))</f>
        <v xml:space="preserve">Pasquale </v>
      </c>
      <c r="H23" s="25" t="str">
        <f>IF(ISNA(VLOOKUP(D23,Iscritti!$B$2:$D$175,3,FALSE)) =TRUE, "Cognome non trovato", VLOOKUP(D23,Iscritti!$B$2:$D$175,3,FALSE))</f>
        <v>Sorrentino</v>
      </c>
      <c r="I23" s="25" t="str">
        <f>IF(ISNA(VLOOKUP(D23,Iscritti!$B$2:$I$175,8,FALSE)) = TRUE, "Squadra non trovata", VLOOKUP(D23,Iscritti!$B$2:$I$175,8,FALSE))</f>
        <v>Maratoneti Genovesi</v>
      </c>
      <c r="J23" s="25" t="str">
        <f>IF(ISNA(VLOOKUP(D23,Iscritti!$B$2:$E$175,4,FALSE)) = TRUE, "Sesso non trovato", VLOOKUP(D23,Iscritti!$B$2:$E$175,4,FALSE))</f>
        <v>m</v>
      </c>
    </row>
    <row r="24" spans="1:10" x14ac:dyDescent="0.25">
      <c r="A24" s="25">
        <v>23</v>
      </c>
      <c r="B24" s="25"/>
      <c r="C24" s="29">
        <v>3.2129629629629626E-2</v>
      </c>
      <c r="D24" s="25">
        <v>203</v>
      </c>
      <c r="E24" s="25" t="str">
        <f>IF(ISNA(VLOOKUP(D24,Iscritti!$B$2:$H$175,7,FALSE) )= TRUE, "Categoria non trovata", VLOOKUP(D24,Iscritti!$B$2:$H$175,7,FALSE))</f>
        <v>B</v>
      </c>
      <c r="F24" s="25">
        <v>3</v>
      </c>
      <c r="G24" s="25" t="str">
        <f>IF(ISNA(VLOOKUP(D24,Iscritti!$B$2:$C$175,2,FALSE)) = TRUE, "Nome concorrente non trovato", VLOOKUP(D24,Iscritti!$B$2:$C$175,2,FALSE))</f>
        <v>Alberto</v>
      </c>
      <c r="H24" s="25" t="str">
        <f>IF(ISNA(VLOOKUP(D24,Iscritti!$B$2:$D$175,3,FALSE)) =TRUE, "Cognome non trovato", VLOOKUP(D24,Iscritti!$B$2:$D$175,3,FALSE))</f>
        <v>Carraro</v>
      </c>
      <c r="I24" s="25" t="str">
        <f>IF(ISNA(VLOOKUP(D24,Iscritti!$B$2:$I$175,8,FALSE)) = TRUE, "Squadra non trovata", VLOOKUP(D24,Iscritti!$B$2:$I$175,8,FALSE))</f>
        <v>ovadese trail team</v>
      </c>
      <c r="J24" s="25" t="str">
        <f>IF(ISNA(VLOOKUP(D24,Iscritti!$B$2:$E$175,4,FALSE)) = TRUE, "Sesso non trovato", VLOOKUP(D24,Iscritti!$B$2:$E$175,4,FALSE))</f>
        <v>m</v>
      </c>
    </row>
    <row r="25" spans="1:10" x14ac:dyDescent="0.25">
      <c r="A25" s="25">
        <v>24</v>
      </c>
      <c r="B25" s="25"/>
      <c r="C25" s="29">
        <v>3.2175925925925927E-2</v>
      </c>
      <c r="D25" s="25">
        <v>233</v>
      </c>
      <c r="E25" s="25" t="str">
        <f>IF(ISNA(VLOOKUP(D25,Iscritti!$B$2:$H$175,7,FALSE) )= TRUE, "Categoria non trovata", VLOOKUP(D25,Iscritti!$B$2:$H$175,7,FALSE))</f>
        <v>C</v>
      </c>
      <c r="F25" s="25">
        <v>11</v>
      </c>
      <c r="G25" s="25" t="str">
        <f>IF(ISNA(VLOOKUP(D25,Iscritti!$B$2:$C$175,2,FALSE)) = TRUE, "Nome concorrente non trovato", VLOOKUP(D25,Iscritti!$B$2:$C$175,2,FALSE))</f>
        <v>Salvatore</v>
      </c>
      <c r="H25" s="25" t="str">
        <f>IF(ISNA(VLOOKUP(D25,Iscritti!$B$2:$D$175,3,FALSE)) =TRUE, "Cognome non trovato", VLOOKUP(D25,Iscritti!$B$2:$D$175,3,FALSE))</f>
        <v>Costantino</v>
      </c>
      <c r="I25" s="25" t="str">
        <f>IF(ISNA(VLOOKUP(D25,Iscritti!$B$2:$I$175,8,FALSE)) = TRUE, "Squadra non trovata", VLOOKUP(D25,Iscritti!$B$2:$I$175,8,FALSE))</f>
        <v>Atletica Ovadese</v>
      </c>
      <c r="J25" s="25" t="str">
        <f>IF(ISNA(VLOOKUP(D25,Iscritti!$B$2:$E$175,4,FALSE)) = TRUE, "Sesso non trovato", VLOOKUP(D25,Iscritti!$B$2:$E$175,4,FALSE))</f>
        <v>m</v>
      </c>
    </row>
    <row r="26" spans="1:10" x14ac:dyDescent="0.25">
      <c r="A26" s="25">
        <v>25</v>
      </c>
      <c r="B26" s="25"/>
      <c r="C26" s="29">
        <v>3.2233796296296295E-2</v>
      </c>
      <c r="D26" s="25">
        <v>232</v>
      </c>
      <c r="E26" s="25" t="str">
        <f>IF(ISNA(VLOOKUP(D26,Iscritti!$B$2:$H$175,7,FALSE) )= TRUE, "Categoria non trovata", VLOOKUP(D26,Iscritti!$B$2:$H$175,7,FALSE))</f>
        <v>E</v>
      </c>
      <c r="F26" s="25">
        <v>2</v>
      </c>
      <c r="G26" s="25" t="str">
        <f>IF(ISNA(VLOOKUP(D26,Iscritti!$B$2:$C$175,2,FALSE)) = TRUE, "Nome concorrente non trovato", VLOOKUP(D26,Iscritti!$B$2:$C$175,2,FALSE))</f>
        <v>Gianni</v>
      </c>
      <c r="H26" s="25" t="str">
        <f>IF(ISNA(VLOOKUP(D26,Iscritti!$B$2:$D$175,3,FALSE)) =TRUE, "Cognome non trovato", VLOOKUP(D26,Iscritti!$B$2:$D$175,3,FALSE))</f>
        <v>Bertone</v>
      </c>
      <c r="I26" s="25" t="str">
        <f>IF(ISNA(VLOOKUP(D26,Iscritti!$B$2:$I$175,8,FALSE)) = TRUE, "Squadra non trovata", VLOOKUP(D26,Iscritti!$B$2:$I$175,8,FALSE))</f>
        <v>Atletica Sarzano</v>
      </c>
      <c r="J26" s="25" t="str">
        <f>IF(ISNA(VLOOKUP(D26,Iscritti!$B$2:$E$175,4,FALSE)) = TRUE, "Sesso non trovato", VLOOKUP(D26,Iscritti!$B$2:$E$175,4,FALSE))</f>
        <v>m</v>
      </c>
    </row>
    <row r="27" spans="1:10" x14ac:dyDescent="0.25">
      <c r="A27" s="25">
        <v>26</v>
      </c>
      <c r="B27" s="25"/>
      <c r="C27" s="29">
        <v>3.2349537037037038E-2</v>
      </c>
      <c r="D27" s="25">
        <v>116</v>
      </c>
      <c r="E27" s="25" t="str">
        <f>IF(ISNA(VLOOKUP(D27,Iscritti!$B$2:$H$175,7,FALSE) )= TRUE, "Categoria non trovata", VLOOKUP(D27,Iscritti!$B$2:$H$175,7,FALSE))</f>
        <v>D</v>
      </c>
      <c r="F27" s="25">
        <v>5</v>
      </c>
      <c r="G27" s="25" t="str">
        <f>IF(ISNA(VLOOKUP(D27,Iscritti!$B$2:$C$175,2,FALSE)) = TRUE, "Nome concorrente non trovato", VLOOKUP(D27,Iscritti!$B$2:$C$175,2,FALSE))</f>
        <v xml:space="preserve">Cesare </v>
      </c>
      <c r="H27" s="25" t="str">
        <f>IF(ISNA(VLOOKUP(D27,Iscritti!$B$2:$D$175,3,FALSE)) =TRUE, "Cognome non trovato", VLOOKUP(D27,Iscritti!$B$2:$D$175,3,FALSE))</f>
        <v>Siri</v>
      </c>
      <c r="I27" s="25" t="str">
        <f>IF(ISNA(VLOOKUP(D27,Iscritti!$B$2:$I$175,8,FALSE)) = TRUE, "Squadra non trovata", VLOOKUP(D27,Iscritti!$B$2:$I$175,8,FALSE))</f>
        <v>Emozioni Sport Team</v>
      </c>
      <c r="J27" s="25" t="str">
        <f>IF(ISNA(VLOOKUP(D27,Iscritti!$B$2:$E$175,4,FALSE)) = TRUE, "Sesso non trovato", VLOOKUP(D27,Iscritti!$B$2:$E$175,4,FALSE))</f>
        <v>m</v>
      </c>
    </row>
    <row r="28" spans="1:10" x14ac:dyDescent="0.25">
      <c r="A28" s="25">
        <v>27</v>
      </c>
      <c r="B28" s="25"/>
      <c r="C28" s="29">
        <v>3.24537037037037E-2</v>
      </c>
      <c r="D28" s="25">
        <v>249</v>
      </c>
      <c r="E28" s="25" t="str">
        <f>IF(ISNA(VLOOKUP(D28,Iscritti!$B$2:$H$175,7,FALSE) )= TRUE, "Categoria non trovata", VLOOKUP(D28,Iscritti!$B$2:$H$175,7,FALSE))</f>
        <v>A</v>
      </c>
      <c r="F28" s="25">
        <v>5</v>
      </c>
      <c r="G28" s="25" t="str">
        <f>IF(ISNA(VLOOKUP(D28,Iscritti!$B$2:$C$175,2,FALSE)) = TRUE, "Nome concorrente non trovato", VLOOKUP(D28,Iscritti!$B$2:$C$175,2,FALSE))</f>
        <v>daniele</v>
      </c>
      <c r="H28" s="25" t="str">
        <f>IF(ISNA(VLOOKUP(D28,Iscritti!$B$2:$D$175,3,FALSE)) =TRUE, "Cognome non trovato", VLOOKUP(D28,Iscritti!$B$2:$D$175,3,FALSE))</f>
        <v>tomasetti</v>
      </c>
      <c r="I28" s="25" t="str">
        <f>IF(ISNA(VLOOKUP(D28,Iscritti!$B$2:$I$175,8,FALSE)) = TRUE, "Squadra non trovata", VLOOKUP(D28,Iscritti!$B$2:$I$175,8,FALSE))</f>
        <v>atletica novese</v>
      </c>
      <c r="J28" s="25" t="str">
        <f>IF(ISNA(VLOOKUP(D28,Iscritti!$B$2:$E$175,4,FALSE)) = TRUE, "Sesso non trovato", VLOOKUP(D28,Iscritti!$B$2:$E$175,4,FALSE))</f>
        <v>m</v>
      </c>
    </row>
    <row r="29" spans="1:10" s="32" customFormat="1" x14ac:dyDescent="0.25">
      <c r="A29" s="30">
        <v>28</v>
      </c>
      <c r="B29" s="30">
        <v>1</v>
      </c>
      <c r="C29" s="31">
        <v>3.2650462962962964E-2</v>
      </c>
      <c r="D29" s="30">
        <v>183</v>
      </c>
      <c r="E29" s="30" t="str">
        <f>IF(ISNA(VLOOKUP(D29,Iscritti!$B$2:$H$175,7,FALSE) )= TRUE, "Categoria non trovata", VLOOKUP(D29,Iscritti!$B$2:$H$175,7,FALSE))</f>
        <v>R</v>
      </c>
      <c r="F29" s="30">
        <v>1</v>
      </c>
      <c r="G29" s="30" t="str">
        <f>IF(ISNA(VLOOKUP(D29,Iscritti!$B$2:$C$175,2,FALSE)) = TRUE, "Nome concorrente non trovato", VLOOKUP(D29,Iscritti!$B$2:$C$175,2,FALSE))</f>
        <v>Cristina</v>
      </c>
      <c r="H29" s="30" t="str">
        <f>IF(ISNA(VLOOKUP(D29,Iscritti!$B$2:$D$175,3,FALSE)) =TRUE, "Cognome non trovato", VLOOKUP(D29,Iscritti!$B$2:$D$175,3,FALSE))</f>
        <v>Bavazzano</v>
      </c>
      <c r="I29" s="30" t="str">
        <f>IF(ISNA(VLOOKUP(D29,Iscritti!$B$2:$I$175,8,FALSE)) = TRUE, "Squadra non trovata", VLOOKUP(D29,Iscritti!$B$2:$I$175,8,FALSE))</f>
        <v>Atletica Varazze</v>
      </c>
      <c r="J29" s="30" t="str">
        <f>IF(ISNA(VLOOKUP(D29,Iscritti!$B$2:$E$175,4,FALSE)) = TRUE, "Sesso non trovato", VLOOKUP(D29,Iscritti!$B$2:$E$175,4,FALSE))</f>
        <v>f</v>
      </c>
    </row>
    <row r="30" spans="1:10" x14ac:dyDescent="0.25">
      <c r="A30" s="25">
        <v>29</v>
      </c>
      <c r="B30" s="25"/>
      <c r="C30" s="29">
        <v>3.2685185185185185E-2</v>
      </c>
      <c r="D30" s="25">
        <v>316</v>
      </c>
      <c r="E30" s="25" t="str">
        <f>IF(ISNA(VLOOKUP(D30,Iscritti!$B$2:$H$175,7,FALSE) )= TRUE, "Categoria non trovata", VLOOKUP(D30,Iscritti!$B$2:$H$175,7,FALSE))</f>
        <v>D</v>
      </c>
      <c r="F30" s="25">
        <v>6</v>
      </c>
      <c r="G30" s="25" t="str">
        <f>IF(ISNA(VLOOKUP(D30,Iscritti!$B$2:$C$175,2,FALSE)) = TRUE, "Nome concorrente non trovato", VLOOKUP(D30,Iscritti!$B$2:$C$175,2,FALSE))</f>
        <v>dennis</v>
      </c>
      <c r="H30" s="25" t="str">
        <f>IF(ISNA(VLOOKUP(D30,Iscritti!$B$2:$D$175,3,FALSE)) =TRUE, "Cognome non trovato", VLOOKUP(D30,Iscritti!$B$2:$D$175,3,FALSE))</f>
        <v>simeoni</v>
      </c>
      <c r="I30" s="25" t="str">
        <f>IF(ISNA(VLOOKUP(D30,Iscritti!$B$2:$I$175,8,FALSE)) = TRUE, "Squadra non trovata", VLOOKUP(D30,Iscritti!$B$2:$I$175,8,FALSE))</f>
        <v>citta di genova</v>
      </c>
      <c r="J30" s="25" t="str">
        <f>IF(ISNA(VLOOKUP(D30,Iscritti!$B$2:$E$175,4,FALSE)) = TRUE, "Sesso non trovato", VLOOKUP(D30,Iscritti!$B$2:$E$175,4,FALSE))</f>
        <v>m</v>
      </c>
    </row>
    <row r="31" spans="1:10" x14ac:dyDescent="0.25">
      <c r="A31" s="25">
        <v>30</v>
      </c>
      <c r="B31" s="25"/>
      <c r="C31" s="29">
        <v>3.2719907407407406E-2</v>
      </c>
      <c r="D31" s="25">
        <v>315</v>
      </c>
      <c r="E31" s="25" t="str">
        <f>IF(ISNA(VLOOKUP(D31,Iscritti!$B$2:$H$175,7,FALSE) )= TRUE, "Categoria non trovata", VLOOKUP(D31,Iscritti!$B$2:$H$175,7,FALSE))</f>
        <v>A</v>
      </c>
      <c r="F31" s="25">
        <v>6</v>
      </c>
      <c r="G31" s="25" t="str">
        <f>IF(ISNA(VLOOKUP(D31,Iscritti!$B$2:$C$175,2,FALSE)) = TRUE, "Nome concorrente non trovato", VLOOKUP(D31,Iscritti!$B$2:$C$175,2,FALSE))</f>
        <v>giorgio</v>
      </c>
      <c r="H31" s="25" t="str">
        <f>IF(ISNA(VLOOKUP(D31,Iscritti!$B$2:$D$175,3,FALSE)) =TRUE, "Cognome non trovato", VLOOKUP(D31,Iscritti!$B$2:$D$175,3,FALSE))</f>
        <v>pennacchi</v>
      </c>
      <c r="I31" s="25" t="str">
        <f>IF(ISNA(VLOOKUP(D31,Iscritti!$B$2:$I$175,8,FALSE)) = TRUE, "Squadra non trovata", VLOOKUP(D31,Iscritti!$B$2:$I$175,8,FALSE))</f>
        <v>lega navale italiana</v>
      </c>
      <c r="J31" s="25" t="str">
        <f>IF(ISNA(VLOOKUP(D31,Iscritti!$B$2:$E$175,4,FALSE)) = TRUE, "Sesso non trovato", VLOOKUP(D31,Iscritti!$B$2:$E$175,4,FALSE))</f>
        <v>m</v>
      </c>
    </row>
    <row r="32" spans="1:10" x14ac:dyDescent="0.25">
      <c r="A32" s="25">
        <v>31</v>
      </c>
      <c r="B32" s="25"/>
      <c r="C32" s="29">
        <v>3.2812500000000001E-2</v>
      </c>
      <c r="D32" s="25">
        <v>255</v>
      </c>
      <c r="E32" s="25" t="str">
        <f>IF(ISNA(VLOOKUP(D32,Iscritti!$B$2:$H$175,7,FALSE) )= TRUE, "Categoria non trovata", VLOOKUP(D32,Iscritti!$B$2:$H$175,7,FALSE))</f>
        <v>D</v>
      </c>
      <c r="F32" s="25">
        <v>7</v>
      </c>
      <c r="G32" s="25" t="str">
        <f>IF(ISNA(VLOOKUP(D32,Iscritti!$B$2:$C$175,2,FALSE)) = TRUE, "Nome concorrente non trovato", VLOOKUP(D32,Iscritti!$B$2:$C$175,2,FALSE))</f>
        <v>mauro</v>
      </c>
      <c r="H32" s="25" t="str">
        <f>IF(ISNA(VLOOKUP(D32,Iscritti!$B$2:$D$175,3,FALSE)) =TRUE, "Cognome non trovato", VLOOKUP(D32,Iscritti!$B$2:$D$175,3,FALSE))</f>
        <v>bruzzo</v>
      </c>
      <c r="I32" s="25" t="str">
        <f>IF(ISNA(VLOOKUP(D32,Iscritti!$B$2:$I$175,8,FALSE)) = TRUE, "Squadra non trovata", VLOOKUP(D32,Iscritti!$B$2:$I$175,8,FALSE))</f>
        <v>Universale Don Bosco</v>
      </c>
      <c r="J32" s="25" t="str">
        <f>IF(ISNA(VLOOKUP(D32,Iscritti!$B$2:$E$175,4,FALSE)) = TRUE, "Sesso non trovato", VLOOKUP(D32,Iscritti!$B$2:$E$175,4,FALSE))</f>
        <v>m</v>
      </c>
    </row>
    <row r="33" spans="1:10" x14ac:dyDescent="0.25">
      <c r="A33" s="25">
        <v>32</v>
      </c>
      <c r="B33" s="25"/>
      <c r="C33" s="29">
        <v>3.2916666666666664E-2</v>
      </c>
      <c r="D33" s="25">
        <v>310</v>
      </c>
      <c r="E33" s="25" t="str">
        <f>IF(ISNA(VLOOKUP(D33,Iscritti!$B$2:$H$175,7,FALSE) )= TRUE, "Categoria non trovata", VLOOKUP(D33,Iscritti!$B$2:$H$175,7,FALSE))</f>
        <v>A</v>
      </c>
      <c r="F33" s="25">
        <v>7</v>
      </c>
      <c r="G33" s="25" t="str">
        <f>IF(ISNA(VLOOKUP(D33,Iscritti!$B$2:$C$175,2,FALSE)) = TRUE, "Nome concorrente non trovato", VLOOKUP(D33,Iscritti!$B$2:$C$175,2,FALSE))</f>
        <v>fabio</v>
      </c>
      <c r="H33" s="25" t="str">
        <f>IF(ISNA(VLOOKUP(D33,Iscritti!$B$2:$D$175,3,FALSE)) =TRUE, "Cognome non trovato", VLOOKUP(D33,Iscritti!$B$2:$D$175,3,FALSE))</f>
        <v>ledda</v>
      </c>
      <c r="I33" s="25" t="str">
        <f>IF(ISNA(VLOOKUP(D33,Iscritti!$B$2:$I$175,8,FALSE)) = TRUE, "Squadra non trovata", VLOOKUP(D33,Iscritti!$B$2:$I$175,8,FALSE))</f>
        <v>Maratoneti Genovesi</v>
      </c>
      <c r="J33" s="25" t="str">
        <f>IF(ISNA(VLOOKUP(D33,Iscritti!$B$2:$E$175,4,FALSE)) = TRUE, "Sesso non trovato", VLOOKUP(D33,Iscritti!$B$2:$E$175,4,FALSE))</f>
        <v>m</v>
      </c>
    </row>
    <row r="34" spans="1:10" x14ac:dyDescent="0.25">
      <c r="A34" s="25">
        <v>33</v>
      </c>
      <c r="B34" s="25"/>
      <c r="C34" s="29">
        <v>3.2997685185185185E-2</v>
      </c>
      <c r="D34" s="25">
        <v>274</v>
      </c>
      <c r="E34" s="25" t="str">
        <f>IF(ISNA(VLOOKUP(D34,Iscritti!$B$2:$H$175,7,FALSE) )= TRUE, "Categoria non trovata", VLOOKUP(D34,Iscritti!$B$2:$H$175,7,FALSE))</f>
        <v>A</v>
      </c>
      <c r="F34" s="25">
        <v>8</v>
      </c>
      <c r="G34" s="25" t="str">
        <f>IF(ISNA(VLOOKUP(D34,Iscritti!$B$2:$C$175,2,FALSE)) = TRUE, "Nome concorrente non trovato", VLOOKUP(D34,Iscritti!$B$2:$C$175,2,FALSE))</f>
        <v>enrico</v>
      </c>
      <c r="H34" s="25" t="str">
        <f>IF(ISNA(VLOOKUP(D34,Iscritti!$B$2:$D$175,3,FALSE)) =TRUE, "Cognome non trovato", VLOOKUP(D34,Iscritti!$B$2:$D$175,3,FALSE))</f>
        <v>bruzzone</v>
      </c>
      <c r="I34" s="25" t="str">
        <f>IF(ISNA(VLOOKUP(D34,Iscritti!$B$2:$I$175,8,FALSE)) = TRUE, "Squadra non trovata", VLOOKUP(D34,Iscritti!$B$2:$I$175,8,FALSE))</f>
        <v>Emozioni Sport Team</v>
      </c>
      <c r="J34" s="25" t="str">
        <f>IF(ISNA(VLOOKUP(D34,Iscritti!$B$2:$E$175,4,FALSE)) = TRUE, "Sesso non trovato", VLOOKUP(D34,Iscritti!$B$2:$E$175,4,FALSE))</f>
        <v>m</v>
      </c>
    </row>
    <row r="35" spans="1:10" x14ac:dyDescent="0.25">
      <c r="A35" s="25">
        <v>34</v>
      </c>
      <c r="B35" s="25"/>
      <c r="C35" s="29">
        <v>3.3043981481481487E-2</v>
      </c>
      <c r="D35" s="25">
        <v>269</v>
      </c>
      <c r="E35" s="25" t="str">
        <f>IF(ISNA(VLOOKUP(D35,Iscritti!$B$2:$H$175,7,FALSE) )= TRUE, "Categoria non trovata", VLOOKUP(D35,Iscritti!$B$2:$H$175,7,FALSE))</f>
        <v>E</v>
      </c>
      <c r="F35" s="25">
        <v>3</v>
      </c>
      <c r="G35" s="25" t="str">
        <f>IF(ISNA(VLOOKUP(D35,Iscritti!$B$2:$C$175,2,FALSE)) = TRUE, "Nome concorrente non trovato", VLOOKUP(D35,Iscritti!$B$2:$C$175,2,FALSE))</f>
        <v>gianbattista</v>
      </c>
      <c r="H35" s="25" t="str">
        <f>IF(ISNA(VLOOKUP(D35,Iscritti!$B$2:$D$175,3,FALSE)) =TRUE, "Cognome non trovato", VLOOKUP(D35,Iscritti!$B$2:$D$175,3,FALSE))</f>
        <v>forte</v>
      </c>
      <c r="I35" s="25" t="str">
        <f>IF(ISNA(VLOOKUP(D35,Iscritti!$B$2:$I$175,8,FALSE)) = TRUE, "Squadra non trovata", VLOOKUP(D35,Iscritti!$B$2:$I$175,8,FALSE))</f>
        <v>Cambiaso Risso</v>
      </c>
      <c r="J35" s="25" t="str">
        <f>IF(ISNA(VLOOKUP(D35,Iscritti!$B$2:$E$175,4,FALSE)) = TRUE, "Sesso non trovato", VLOOKUP(D35,Iscritti!$B$2:$E$175,4,FALSE))</f>
        <v>m</v>
      </c>
    </row>
    <row r="36" spans="1:10" x14ac:dyDescent="0.25">
      <c r="A36" s="25">
        <v>35</v>
      </c>
      <c r="B36" s="25"/>
      <c r="C36" s="29">
        <v>3.3333333333333333E-2</v>
      </c>
      <c r="D36" s="25">
        <v>224</v>
      </c>
      <c r="E36" s="25" t="str">
        <f>IF(ISNA(VLOOKUP(D36,Iscritti!$B$2:$H$175,7,FALSE) )= TRUE, "Categoria non trovata", VLOOKUP(D36,Iscritti!$B$2:$H$175,7,FALSE))</f>
        <v>A</v>
      </c>
      <c r="F36" s="25">
        <v>9</v>
      </c>
      <c r="G36" s="25" t="str">
        <f>IF(ISNA(VLOOKUP(D36,Iscritti!$B$2:$C$175,2,FALSE)) = TRUE, "Nome concorrente non trovato", VLOOKUP(D36,Iscritti!$B$2:$C$175,2,FALSE))</f>
        <v>Loris</v>
      </c>
      <c r="H36" s="25" t="str">
        <f>IF(ISNA(VLOOKUP(D36,Iscritti!$B$2:$D$175,3,FALSE)) =TRUE, "Cognome non trovato", VLOOKUP(D36,Iscritti!$B$2:$D$175,3,FALSE))</f>
        <v>Tardito</v>
      </c>
      <c r="I36" s="25" t="str">
        <f>IF(ISNA(VLOOKUP(D36,Iscritti!$B$2:$I$175,8,FALSE)) = TRUE, "Squadra non trovata", VLOOKUP(D36,Iscritti!$B$2:$I$175,8,FALSE))</f>
        <v>Emozioni Sport Team</v>
      </c>
      <c r="J36" s="25" t="str">
        <f>IF(ISNA(VLOOKUP(D36,Iscritti!$B$2:$E$175,4,FALSE)) = TRUE, "Sesso non trovato", VLOOKUP(D36,Iscritti!$B$2:$E$175,4,FALSE))</f>
        <v>m</v>
      </c>
    </row>
    <row r="37" spans="1:10" x14ac:dyDescent="0.25">
      <c r="A37" s="25">
        <v>36</v>
      </c>
      <c r="B37" s="25"/>
      <c r="C37" s="29">
        <v>3.3483796296296296E-2</v>
      </c>
      <c r="D37" s="25">
        <v>132</v>
      </c>
      <c r="E37" s="25" t="str">
        <f>IF(ISNA(VLOOKUP(D37,Iscritti!$B$2:$H$175,7,FALSE) )= TRUE, "Categoria non trovata", VLOOKUP(D37,Iscritti!$B$2:$H$175,7,FALSE))</f>
        <v>D</v>
      </c>
      <c r="F37" s="25">
        <v>8</v>
      </c>
      <c r="G37" s="25" t="str">
        <f>IF(ISNA(VLOOKUP(D37,Iscritti!$B$2:$C$175,2,FALSE)) = TRUE, "Nome concorrente non trovato", VLOOKUP(D37,Iscritti!$B$2:$C$175,2,FALSE))</f>
        <v>Massimo</v>
      </c>
      <c r="H37" s="25" t="str">
        <f>IF(ISNA(VLOOKUP(D37,Iscritti!$B$2:$D$175,3,FALSE)) =TRUE, "Cognome non trovato", VLOOKUP(D37,Iscritti!$B$2:$D$175,3,FALSE))</f>
        <v>Pichetto</v>
      </c>
      <c r="I37" s="25" t="str">
        <f>IF(ISNA(VLOOKUP(D37,Iscritti!$B$2:$I$175,8,FALSE)) = TRUE, "Squadra non trovata", VLOOKUP(D37,Iscritti!$B$2:$I$175,8,FALSE))</f>
        <v>Podistica Peralto</v>
      </c>
      <c r="J37" s="25" t="str">
        <f>IF(ISNA(VLOOKUP(D37,Iscritti!$B$2:$E$175,4,FALSE)) = TRUE, "Sesso non trovato", VLOOKUP(D37,Iscritti!$B$2:$E$175,4,FALSE))</f>
        <v>m</v>
      </c>
    </row>
    <row r="38" spans="1:10" x14ac:dyDescent="0.25">
      <c r="A38" s="25">
        <v>37</v>
      </c>
      <c r="B38" s="25"/>
      <c r="C38" s="29">
        <v>3.3703703703703701E-2</v>
      </c>
      <c r="D38" s="25">
        <v>278</v>
      </c>
      <c r="E38" s="25" t="s">
        <v>7</v>
      </c>
      <c r="F38" s="25">
        <v>2</v>
      </c>
      <c r="G38" s="25" t="str">
        <f>IF(ISNA(VLOOKUP(D38,Iscritti!$B$2:$C$175,2,FALSE)) = TRUE, "Nome concorrente non trovato", VLOOKUP(D38,Iscritti!$B$2:$C$175,2,FALSE))</f>
        <v>franco</v>
      </c>
      <c r="H38" s="25" t="str">
        <f>IF(ISNA(VLOOKUP(D38,Iscritti!$B$2:$D$175,3,FALSE)) =TRUE, "Cognome non trovato", VLOOKUP(D38,Iscritti!$B$2:$D$175,3,FALSE))</f>
        <v>ghiglione</v>
      </c>
      <c r="I38" s="25" t="str">
        <f>IF(ISNA(VLOOKUP(D38,Iscritti!$B$2:$I$175,8,FALSE)) = TRUE, "Squadra non trovata", VLOOKUP(D38,Iscritti!$B$2:$I$175,8,FALSE))</f>
        <v>atletica valpocevera</v>
      </c>
      <c r="J38" s="25" t="str">
        <f>IF(ISNA(VLOOKUP(D38,Iscritti!$B$2:$E$175,4,FALSE)) = TRUE, "Sesso non trovato", VLOOKUP(D38,Iscritti!$B$2:$E$175,4,FALSE))</f>
        <v>m</v>
      </c>
    </row>
    <row r="39" spans="1:10" x14ac:dyDescent="0.25">
      <c r="A39" s="25">
        <v>38</v>
      </c>
      <c r="B39" s="25"/>
      <c r="C39" s="29">
        <v>3.3912037037037039E-2</v>
      </c>
      <c r="D39" s="25">
        <v>201</v>
      </c>
      <c r="E39" s="25" t="str">
        <f>IF(ISNA(VLOOKUP(D39,Iscritti!$B$2:$H$175,7,FALSE) )= TRUE, "Categoria non trovata", VLOOKUP(D39,Iscritti!$B$2:$H$175,7,FALSE))</f>
        <v>A</v>
      </c>
      <c r="F39" s="25">
        <v>10</v>
      </c>
      <c r="G39" s="25" t="str">
        <f>IF(ISNA(VLOOKUP(D39,Iscritti!$B$2:$C$175,2,FALSE)) = TRUE, "Nome concorrente non trovato", VLOOKUP(D39,Iscritti!$B$2:$C$175,2,FALSE))</f>
        <v>Danilo</v>
      </c>
      <c r="H39" s="25" t="str">
        <f>IF(ISNA(VLOOKUP(D39,Iscritti!$B$2:$D$175,3,FALSE)) =TRUE, "Cognome non trovato", VLOOKUP(D39,Iscritti!$B$2:$D$175,3,FALSE))</f>
        <v>Giacopetti</v>
      </c>
      <c r="I39" s="25" t="str">
        <f>IF(ISNA(VLOOKUP(D39,Iscritti!$B$2:$I$175,8,FALSE)) = TRUE, "Squadra non trovata", VLOOKUP(D39,Iscritti!$B$2:$I$175,8,FALSE))</f>
        <v>Emozioni Sport Team</v>
      </c>
      <c r="J39" s="25" t="str">
        <f>IF(ISNA(VLOOKUP(D39,Iscritti!$B$2:$E$175,4,FALSE)) = TRUE, "Sesso non trovato", VLOOKUP(D39,Iscritti!$B$2:$E$175,4,FALSE))</f>
        <v>m</v>
      </c>
    </row>
    <row r="40" spans="1:10" x14ac:dyDescent="0.25">
      <c r="A40" s="25">
        <v>39</v>
      </c>
      <c r="B40" s="25"/>
      <c r="C40" s="29">
        <v>3.3958333333333333E-2</v>
      </c>
      <c r="D40" s="25">
        <v>258</v>
      </c>
      <c r="E40" s="25" t="str">
        <f>IF(ISNA(VLOOKUP(D40,Iscritti!$B$2:$H$175,7,FALSE) )= TRUE, "Categoria non trovata", VLOOKUP(D40,Iscritti!$B$2:$H$175,7,FALSE))</f>
        <v>E</v>
      </c>
      <c r="F40" s="25">
        <v>4</v>
      </c>
      <c r="G40" s="25" t="str">
        <f>IF(ISNA(VLOOKUP(D40,Iscritti!$B$2:$C$175,2,FALSE)) = TRUE, "Nome concorrente non trovato", VLOOKUP(D40,Iscritti!$B$2:$C$175,2,FALSE))</f>
        <v>domenico</v>
      </c>
      <c r="H40" s="25" t="str">
        <f>IF(ISNA(VLOOKUP(D40,Iscritti!$B$2:$D$175,3,FALSE)) =TRUE, "Cognome non trovato", VLOOKUP(D40,Iscritti!$B$2:$D$175,3,FALSE))</f>
        <v>bottino</v>
      </c>
      <c r="I40" s="25" t="str">
        <f>IF(ISNA(VLOOKUP(D40,Iscritti!$B$2:$I$175,8,FALSE)) = TRUE, "Squadra non trovata", VLOOKUP(D40,Iscritti!$B$2:$I$175,8,FALSE))</f>
        <v>libero</v>
      </c>
      <c r="J40" s="25" t="str">
        <f>IF(ISNA(VLOOKUP(D40,Iscritti!$B$2:$E$175,4,FALSE)) = TRUE, "Sesso non trovato", VLOOKUP(D40,Iscritti!$B$2:$E$175,4,FALSE))</f>
        <v>m</v>
      </c>
    </row>
    <row r="41" spans="1:10" x14ac:dyDescent="0.25">
      <c r="A41" s="25">
        <v>40</v>
      </c>
      <c r="B41" s="25"/>
      <c r="C41" s="29">
        <v>3.4016203703703708E-2</v>
      </c>
      <c r="D41" s="25">
        <v>120</v>
      </c>
      <c r="E41" s="25" t="str">
        <f>IF(ISNA(VLOOKUP(D41,Iscritti!$B$2:$H$175,7,FALSE) )= TRUE, "Categoria non trovata", VLOOKUP(D41,Iscritti!$B$2:$H$175,7,FALSE))</f>
        <v>D</v>
      </c>
      <c r="F41" s="25">
        <v>9</v>
      </c>
      <c r="G41" s="25" t="str">
        <f>IF(ISNA(VLOOKUP(D41,Iscritti!$B$2:$C$175,2,FALSE)) = TRUE, "Nome concorrente non trovato", VLOOKUP(D41,Iscritti!$B$2:$C$175,2,FALSE))</f>
        <v>Roberto</v>
      </c>
      <c r="H41" s="25" t="str">
        <f>IF(ISNA(VLOOKUP(D41,Iscritti!$B$2:$D$175,3,FALSE)) =TRUE, "Cognome non trovato", VLOOKUP(D41,Iscritti!$B$2:$D$175,3,FALSE))</f>
        <v>Nervi</v>
      </c>
      <c r="I41" s="25" t="str">
        <f>IF(ISNA(VLOOKUP(D41,Iscritti!$B$2:$I$175,8,FALSE)) = TRUE, "Squadra non trovata", VLOOKUP(D41,Iscritti!$B$2:$I$175,8,FALSE))</f>
        <v>Atletica Ovadese</v>
      </c>
      <c r="J41" s="25" t="str">
        <f>IF(ISNA(VLOOKUP(D41,Iscritti!$B$2:$E$175,4,FALSE)) = TRUE, "Sesso non trovato", VLOOKUP(D41,Iscritti!$B$2:$E$175,4,FALSE))</f>
        <v>m</v>
      </c>
    </row>
    <row r="42" spans="1:10" x14ac:dyDescent="0.25">
      <c r="A42" s="25">
        <v>41</v>
      </c>
      <c r="B42" s="25"/>
      <c r="C42" s="29">
        <v>3.4027777777777775E-2</v>
      </c>
      <c r="D42" s="25">
        <v>266</v>
      </c>
      <c r="E42" s="25" t="str">
        <f>IF(ISNA(VLOOKUP(D42,Iscritti!$B$2:$H$175,7,FALSE) )= TRUE, "Categoria non trovata", VLOOKUP(D42,Iscritti!$B$2:$H$175,7,FALSE))</f>
        <v>F</v>
      </c>
      <c r="F42" s="25">
        <v>3</v>
      </c>
      <c r="G42" s="25" t="str">
        <f>IF(ISNA(VLOOKUP(D42,Iscritti!$B$2:$C$175,2,FALSE)) = TRUE, "Nome concorrente non trovato", VLOOKUP(D42,Iscritti!$B$2:$C$175,2,FALSE))</f>
        <v>francesco</v>
      </c>
      <c r="H42" s="25" t="str">
        <f>IF(ISNA(VLOOKUP(D42,Iscritti!$B$2:$D$175,3,FALSE)) =TRUE, "Cognome non trovato", VLOOKUP(D42,Iscritti!$B$2:$D$175,3,FALSE))</f>
        <v>bozzo</v>
      </c>
      <c r="I42" s="25" t="str">
        <f>IF(ISNA(VLOOKUP(D42,Iscritti!$B$2:$I$175,8,FALSE)) = TRUE, "Squadra non trovata", VLOOKUP(D42,Iscritti!$B$2:$I$175,8,FALSE))</f>
        <v>Maratoneti Genovesi</v>
      </c>
      <c r="J42" s="25" t="str">
        <f>IF(ISNA(VLOOKUP(D42,Iscritti!$B$2:$E$175,4,FALSE)) = TRUE, "Sesso non trovato", VLOOKUP(D42,Iscritti!$B$2:$E$175,4,FALSE))</f>
        <v>m</v>
      </c>
    </row>
    <row r="43" spans="1:10" x14ac:dyDescent="0.25">
      <c r="A43" s="25">
        <v>42</v>
      </c>
      <c r="B43" s="25"/>
      <c r="C43" s="29">
        <v>3.408564814814815E-2</v>
      </c>
      <c r="D43" s="25">
        <v>311</v>
      </c>
      <c r="E43" s="25" t="str">
        <f>IF(ISNA(VLOOKUP(D43,Iscritti!$B$2:$H$175,7,FALSE) )= TRUE, "Categoria non trovata", VLOOKUP(D43,Iscritti!$B$2:$H$175,7,FALSE))</f>
        <v>A</v>
      </c>
      <c r="F43" s="25">
        <v>11</v>
      </c>
      <c r="G43" s="25" t="str">
        <f>IF(ISNA(VLOOKUP(D43,Iscritti!$B$2:$C$175,2,FALSE)) = TRUE, "Nome concorrente non trovato", VLOOKUP(D43,Iscritti!$B$2:$C$175,2,FALSE))</f>
        <v>massimo</v>
      </c>
      <c r="H43" s="25" t="str">
        <f>IF(ISNA(VLOOKUP(D43,Iscritti!$B$2:$D$175,3,FALSE)) =TRUE, "Cognome non trovato", VLOOKUP(D43,Iscritti!$B$2:$D$175,3,FALSE))</f>
        <v>borgo</v>
      </c>
      <c r="I43" s="25" t="str">
        <f>IF(ISNA(VLOOKUP(D43,Iscritti!$B$2:$I$175,8,FALSE)) = TRUE, "Squadra non trovata", VLOOKUP(D43,Iscritti!$B$2:$I$175,8,FALSE))</f>
        <v>libero</v>
      </c>
      <c r="J43" s="25" t="str">
        <f>IF(ISNA(VLOOKUP(D43,Iscritti!$B$2:$E$175,4,FALSE)) = TRUE, "Sesso non trovato", VLOOKUP(D43,Iscritti!$B$2:$E$175,4,FALSE))</f>
        <v>m</v>
      </c>
    </row>
    <row r="44" spans="1:10" x14ac:dyDescent="0.25">
      <c r="A44" s="25">
        <v>43</v>
      </c>
      <c r="B44" s="25"/>
      <c r="C44" s="29">
        <v>3.4143518518518517E-2</v>
      </c>
      <c r="D44" s="25">
        <v>257</v>
      </c>
      <c r="E44" s="25" t="str">
        <f>IF(ISNA(VLOOKUP(D44,Iscritti!$B$2:$H$175,7,FALSE) )= TRUE, "Categoria non trovata", VLOOKUP(D44,Iscritti!$B$2:$H$175,7,FALSE))</f>
        <v>F</v>
      </c>
      <c r="F44" s="25">
        <v>4</v>
      </c>
      <c r="G44" s="25" t="str">
        <f>IF(ISNA(VLOOKUP(D44,Iscritti!$B$2:$C$175,2,FALSE)) = TRUE, "Nome concorrente non trovato", VLOOKUP(D44,Iscritti!$B$2:$C$175,2,FALSE))</f>
        <v>claudio</v>
      </c>
      <c r="H44" s="25" t="str">
        <f>IF(ISNA(VLOOKUP(D44,Iscritti!$B$2:$D$175,3,FALSE)) =TRUE, "Cognome non trovato", VLOOKUP(D44,Iscritti!$B$2:$D$175,3,FALSE))</f>
        <v>zanoni</v>
      </c>
      <c r="I44" s="25" t="str">
        <f>IF(ISNA(VLOOKUP(D44,Iscritti!$B$2:$I$175,8,FALSE)) = TRUE, "Squadra non trovata", VLOOKUP(D44,Iscritti!$B$2:$I$175,8,FALSE))</f>
        <v>Maratoneti Genovesi</v>
      </c>
      <c r="J44" s="25" t="str">
        <f>IF(ISNA(VLOOKUP(D44,Iscritti!$B$2:$E$175,4,FALSE)) = TRUE, "Sesso non trovato", VLOOKUP(D44,Iscritti!$B$2:$E$175,4,FALSE))</f>
        <v>m</v>
      </c>
    </row>
    <row r="45" spans="1:10" x14ac:dyDescent="0.25">
      <c r="A45" s="25">
        <v>44</v>
      </c>
      <c r="B45" s="25"/>
      <c r="C45" s="29">
        <v>3.4201388888888885E-2</v>
      </c>
      <c r="D45" s="25">
        <v>247</v>
      </c>
      <c r="E45" s="25" t="str">
        <f>IF(ISNA(VLOOKUP(D45,Iscritti!$B$2:$H$175,7,FALSE) )= TRUE, "Categoria non trovata", VLOOKUP(D45,Iscritti!$B$2:$H$175,7,FALSE))</f>
        <v>E</v>
      </c>
      <c r="F45" s="25">
        <v>5</v>
      </c>
      <c r="G45" s="25" t="str">
        <f>IF(ISNA(VLOOKUP(D45,Iscritti!$B$2:$C$175,2,FALSE)) = TRUE, "Nome concorrente non trovato", VLOOKUP(D45,Iscritti!$B$2:$C$175,2,FALSE))</f>
        <v xml:space="preserve">andrea </v>
      </c>
      <c r="H45" s="25" t="str">
        <f>IF(ISNA(VLOOKUP(D45,Iscritti!$B$2:$D$175,3,FALSE)) =TRUE, "Cognome non trovato", VLOOKUP(D45,Iscritti!$B$2:$D$175,3,FALSE))</f>
        <v>topazio</v>
      </c>
      <c r="I45" s="25" t="str">
        <f>IF(ISNA(VLOOKUP(D45,Iscritti!$B$2:$I$175,8,FALSE)) = TRUE, "Squadra non trovata", VLOOKUP(D45,Iscritti!$B$2:$I$175,8,FALSE))</f>
        <v>Emozioni Sport Team</v>
      </c>
      <c r="J45" s="25" t="str">
        <f>IF(ISNA(VLOOKUP(D45,Iscritti!$B$2:$E$175,4,FALSE)) = TRUE, "Sesso non trovato", VLOOKUP(D45,Iscritti!$B$2:$E$175,4,FALSE))</f>
        <v>m</v>
      </c>
    </row>
    <row r="46" spans="1:10" x14ac:dyDescent="0.25">
      <c r="A46" s="25">
        <v>45</v>
      </c>
      <c r="B46" s="25"/>
      <c r="C46" s="29">
        <v>3.4282407407407407E-2</v>
      </c>
      <c r="D46" s="25">
        <v>271</v>
      </c>
      <c r="E46" s="25" t="str">
        <f>IF(ISNA(VLOOKUP(D46,Iscritti!$B$2:$H$175,7,FALSE) )= TRUE, "Categoria non trovata", VLOOKUP(D46,Iscritti!$B$2:$H$175,7,FALSE))</f>
        <v>D</v>
      </c>
      <c r="F46" s="25">
        <v>10</v>
      </c>
      <c r="G46" s="25" t="str">
        <f>IF(ISNA(VLOOKUP(D46,Iscritti!$B$2:$C$175,2,FALSE)) = TRUE, "Nome concorrente non trovato", VLOOKUP(D46,Iscritti!$B$2:$C$175,2,FALSE))</f>
        <v>mario</v>
      </c>
      <c r="H46" s="25" t="str">
        <f>IF(ISNA(VLOOKUP(D46,Iscritti!$B$2:$D$175,3,FALSE)) =TRUE, "Cognome non trovato", VLOOKUP(D46,Iscritti!$B$2:$D$175,3,FALSE))</f>
        <v>arado</v>
      </c>
      <c r="I46" s="25" t="str">
        <f>IF(ISNA(VLOOKUP(D46,Iscritti!$B$2:$I$175,8,FALSE)) = TRUE, "Squadra non trovata", VLOOKUP(D46,Iscritti!$B$2:$I$175,8,FALSE))</f>
        <v>libero</v>
      </c>
      <c r="J46" s="25" t="str">
        <f>IF(ISNA(VLOOKUP(D46,Iscritti!$B$2:$E$175,4,FALSE)) = TRUE, "Sesso non trovato", VLOOKUP(D46,Iscritti!$B$2:$E$175,4,FALSE))</f>
        <v>m</v>
      </c>
    </row>
    <row r="47" spans="1:10" x14ac:dyDescent="0.25">
      <c r="A47" s="25">
        <v>46</v>
      </c>
      <c r="B47" s="25"/>
      <c r="C47" s="29">
        <v>3.4525462962962966E-2</v>
      </c>
      <c r="D47" s="25">
        <v>281</v>
      </c>
      <c r="E47" s="25" t="str">
        <f>IF(ISNA(VLOOKUP(D47,Iscritti!$B$2:$H$175,7,FALSE) )= TRUE, "Categoria non trovata", VLOOKUP(D47,Iscritti!$B$2:$H$175,7,FALSE))</f>
        <v>G</v>
      </c>
      <c r="F47" s="25">
        <v>1</v>
      </c>
      <c r="G47" s="25" t="str">
        <f>IF(ISNA(VLOOKUP(D47,Iscritti!$B$2:$C$175,2,FALSE)) = TRUE, "Nome concorrente non trovato", VLOOKUP(D47,Iscritti!$B$2:$C$175,2,FALSE))</f>
        <v>giuliano</v>
      </c>
      <c r="H47" s="25" t="str">
        <f>IF(ISNA(VLOOKUP(D47,Iscritti!$B$2:$D$175,3,FALSE)) =TRUE, "Cognome non trovato", VLOOKUP(D47,Iscritti!$B$2:$D$175,3,FALSE))</f>
        <v>canepa</v>
      </c>
      <c r="I47" s="25" t="str">
        <f>IF(ISNA(VLOOKUP(D47,Iscritti!$B$2:$I$175,8,FALSE)) = TRUE, "Squadra non trovata", VLOOKUP(D47,Iscritti!$B$2:$I$175,8,FALSE))</f>
        <v>maratoneti del tigulio</v>
      </c>
      <c r="J47" s="25" t="str">
        <f>IF(ISNA(VLOOKUP(D47,Iscritti!$B$2:$E$175,4,FALSE)) = TRUE, "Sesso non trovato", VLOOKUP(D47,Iscritti!$B$2:$E$175,4,FALSE))</f>
        <v>m</v>
      </c>
    </row>
    <row r="48" spans="1:10" x14ac:dyDescent="0.25">
      <c r="A48" s="25">
        <v>47</v>
      </c>
      <c r="B48" s="25"/>
      <c r="C48" s="29">
        <v>3.4571759259259253E-2</v>
      </c>
      <c r="D48" s="25">
        <v>273</v>
      </c>
      <c r="E48" s="25" t="str">
        <f>IF(ISNA(VLOOKUP(D48,Iscritti!$B$2:$H$175,7,FALSE) )= TRUE, "Categoria non trovata", VLOOKUP(D48,Iscritti!$B$2:$H$175,7,FALSE))</f>
        <v>E</v>
      </c>
      <c r="F48" s="25">
        <v>6</v>
      </c>
      <c r="G48" s="25" t="str">
        <f>IF(ISNA(VLOOKUP(D48,Iscritti!$B$2:$C$175,2,FALSE)) = TRUE, "Nome concorrente non trovato", VLOOKUP(D48,Iscritti!$B$2:$C$175,2,FALSE))</f>
        <v>nino</v>
      </c>
      <c r="H48" s="25" t="str">
        <f>IF(ISNA(VLOOKUP(D48,Iscritti!$B$2:$D$175,3,FALSE)) =TRUE, "Cognome non trovato", VLOOKUP(D48,Iscritti!$B$2:$D$175,3,FALSE))</f>
        <v>corsi</v>
      </c>
      <c r="I48" s="25" t="str">
        <f>IF(ISNA(VLOOKUP(D48,Iscritti!$B$2:$I$175,8,FALSE)) = TRUE, "Squadra non trovata", VLOOKUP(D48,Iscritti!$B$2:$I$175,8,FALSE))</f>
        <v>Maratoneti Genovesi</v>
      </c>
      <c r="J48" s="25" t="str">
        <f>IF(ISNA(VLOOKUP(D48,Iscritti!$B$2:$E$175,4,FALSE)) = TRUE, "Sesso non trovato", VLOOKUP(D48,Iscritti!$B$2:$E$175,4,FALSE))</f>
        <v>m</v>
      </c>
    </row>
    <row r="49" spans="1:10" x14ac:dyDescent="0.25">
      <c r="A49" s="25">
        <v>48</v>
      </c>
      <c r="B49" s="25"/>
      <c r="C49" s="29">
        <v>3.4664351851851849E-2</v>
      </c>
      <c r="D49" s="25">
        <v>264</v>
      </c>
      <c r="E49" s="25" t="str">
        <f>IF(ISNA(VLOOKUP(D49,Iscritti!$B$2:$H$175,7,FALSE) )= TRUE, "Categoria non trovata", VLOOKUP(D49,Iscritti!$B$2:$H$175,7,FALSE))</f>
        <v>F</v>
      </c>
      <c r="F49" s="25">
        <v>5</v>
      </c>
      <c r="G49" s="25" t="str">
        <f>IF(ISNA(VLOOKUP(D49,Iscritti!$B$2:$C$175,2,FALSE)) = TRUE, "Nome concorrente non trovato", VLOOKUP(D49,Iscritti!$B$2:$C$175,2,FALSE))</f>
        <v>lucio</v>
      </c>
      <c r="H49" s="25" t="str">
        <f>IF(ISNA(VLOOKUP(D49,Iscritti!$B$2:$D$175,3,FALSE)) =TRUE, "Cognome non trovato", VLOOKUP(D49,Iscritti!$B$2:$D$175,3,FALSE))</f>
        <v>cubeddu</v>
      </c>
      <c r="I49" s="25" t="str">
        <f>IF(ISNA(VLOOKUP(D49,Iscritti!$B$2:$I$175,8,FALSE)) = TRUE, "Squadra non trovata", VLOOKUP(D49,Iscritti!$B$2:$I$175,8,FALSE))</f>
        <v>gau</v>
      </c>
      <c r="J49" s="25" t="str">
        <f>IF(ISNA(VLOOKUP(D49,Iscritti!$B$2:$E$175,4,FALSE)) = TRUE, "Sesso non trovato", VLOOKUP(D49,Iscritti!$B$2:$E$175,4,FALSE))</f>
        <v>m</v>
      </c>
    </row>
    <row r="50" spans="1:10" x14ac:dyDescent="0.25">
      <c r="A50" s="25">
        <v>49</v>
      </c>
      <c r="B50" s="25"/>
      <c r="C50" s="29">
        <v>3.4803240740740739E-2</v>
      </c>
      <c r="D50" s="25">
        <v>272</v>
      </c>
      <c r="E50" s="25" t="str">
        <f>IF(ISNA(VLOOKUP(D50,Iscritti!$B$2:$H$175,7,FALSE) )= TRUE, "Categoria non trovata", VLOOKUP(D50,Iscritti!$B$2:$H$175,7,FALSE))</f>
        <v>D</v>
      </c>
      <c r="F50" s="25">
        <v>11</v>
      </c>
      <c r="G50" s="25" t="str">
        <f>IF(ISNA(VLOOKUP(D50,Iscritti!$B$2:$C$175,2,FALSE)) = TRUE, "Nome concorrente non trovato", VLOOKUP(D50,Iscritti!$B$2:$C$175,2,FALSE))</f>
        <v>paolo</v>
      </c>
      <c r="H50" s="25" t="str">
        <f>IF(ISNA(VLOOKUP(D50,Iscritti!$B$2:$D$175,3,FALSE)) =TRUE, "Cognome non trovato", VLOOKUP(D50,Iscritti!$B$2:$D$175,3,FALSE))</f>
        <v>schepis</v>
      </c>
      <c r="I50" s="25" t="str">
        <f>IF(ISNA(VLOOKUP(D50,Iscritti!$B$2:$I$175,8,FALSE)) = TRUE, "Squadra non trovata", VLOOKUP(D50,Iscritti!$B$2:$I$175,8,FALSE))</f>
        <v>Maratoneti Genovesi</v>
      </c>
      <c r="J50" s="25" t="str">
        <f>IF(ISNA(VLOOKUP(D50,Iscritti!$B$2:$E$175,4,FALSE)) = TRUE, "Sesso non trovato", VLOOKUP(D50,Iscritti!$B$2:$E$175,4,FALSE))</f>
        <v>m</v>
      </c>
    </row>
    <row r="51" spans="1:10" x14ac:dyDescent="0.25">
      <c r="A51" s="25">
        <v>50</v>
      </c>
      <c r="B51" s="25"/>
      <c r="C51" s="29">
        <v>3.4953703703703702E-2</v>
      </c>
      <c r="D51" s="25">
        <v>248</v>
      </c>
      <c r="E51" s="25" t="str">
        <f>IF(ISNA(VLOOKUP(D51,Iscritti!$B$2:$H$175,7,FALSE) )= TRUE, "Categoria non trovata", VLOOKUP(D51,Iscritti!$B$2:$H$175,7,FALSE))</f>
        <v>D</v>
      </c>
      <c r="F51" s="25">
        <v>12</v>
      </c>
      <c r="G51" s="25" t="str">
        <f>IF(ISNA(VLOOKUP(D51,Iscritti!$B$2:$C$175,2,FALSE)) = TRUE, "Nome concorrente non trovato", VLOOKUP(D51,Iscritti!$B$2:$C$175,2,FALSE))</f>
        <v>giuseppe</v>
      </c>
      <c r="H51" s="25" t="str">
        <f>IF(ISNA(VLOOKUP(D51,Iscritti!$B$2:$D$175,3,FALSE)) =TRUE, "Cognome non trovato", VLOOKUP(D51,Iscritti!$B$2:$D$175,3,FALSE))</f>
        <v>malinconico</v>
      </c>
      <c r="I51" s="25" t="str">
        <f>IF(ISNA(VLOOKUP(D51,Iscritti!$B$2:$I$175,8,FALSE)) = TRUE, "Squadra non trovata", VLOOKUP(D51,Iscritti!$B$2:$I$175,8,FALSE))</f>
        <v>Podistica Peralto</v>
      </c>
      <c r="J51" s="25" t="str">
        <f>IF(ISNA(VLOOKUP(D51,Iscritti!$B$2:$E$175,4,FALSE)) = TRUE, "Sesso non trovato", VLOOKUP(D51,Iscritti!$B$2:$E$175,4,FALSE))</f>
        <v>m</v>
      </c>
    </row>
    <row r="52" spans="1:10" x14ac:dyDescent="0.25">
      <c r="A52" s="25">
        <v>51</v>
      </c>
      <c r="B52" s="25"/>
      <c r="C52" s="29">
        <v>3.5196759259259254E-2</v>
      </c>
      <c r="D52" s="25">
        <v>239</v>
      </c>
      <c r="E52" s="25" t="str">
        <f>IF(ISNA(VLOOKUP(D52,Iscritti!$B$2:$H$175,7,FALSE) )= TRUE, "Categoria non trovata", VLOOKUP(D52,Iscritti!$B$2:$H$175,7,FALSE))</f>
        <v>C</v>
      </c>
      <c r="F52" s="25">
        <v>12</v>
      </c>
      <c r="G52" s="25" t="str">
        <f>IF(ISNA(VLOOKUP(D52,Iscritti!$B$2:$C$175,2,FALSE)) = TRUE, "Nome concorrente non trovato", VLOOKUP(D52,Iscritti!$B$2:$C$175,2,FALSE))</f>
        <v>Stefano</v>
      </c>
      <c r="H52" s="25" t="str">
        <f>IF(ISNA(VLOOKUP(D52,Iscritti!$B$2:$D$175,3,FALSE)) =TRUE, "Cognome non trovato", VLOOKUP(D52,Iscritti!$B$2:$D$175,3,FALSE))</f>
        <v>monti</v>
      </c>
      <c r="I52" s="25" t="str">
        <f>IF(ISNA(VLOOKUP(D52,Iscritti!$B$2:$I$175,8,FALSE)) = TRUE, "Squadra non trovata", VLOOKUP(D52,Iscritti!$B$2:$I$175,8,FALSE))</f>
        <v>Podistica Peralto</v>
      </c>
      <c r="J52" s="25" t="str">
        <f>IF(ISNA(VLOOKUP(D52,Iscritti!$B$2:$E$175,4,FALSE)) = TRUE, "Sesso non trovato", VLOOKUP(D52,Iscritti!$B$2:$E$175,4,FALSE))</f>
        <v>m</v>
      </c>
    </row>
    <row r="53" spans="1:10" x14ac:dyDescent="0.25">
      <c r="A53" s="25">
        <v>52</v>
      </c>
      <c r="B53" s="25"/>
      <c r="C53" s="29">
        <v>3.5300925925925923E-2</v>
      </c>
      <c r="D53" s="25">
        <v>143</v>
      </c>
      <c r="E53" s="25" t="str">
        <f>IF(ISNA(VLOOKUP(D53,Iscritti!$B$2:$H$175,7,FALSE) )= TRUE, "Categoria non trovata", VLOOKUP(D53,Iscritti!$B$2:$H$175,7,FALSE))</f>
        <v>A</v>
      </c>
      <c r="F53" s="25">
        <v>12</v>
      </c>
      <c r="G53" s="25" t="str">
        <f>IF(ISNA(VLOOKUP(D53,Iscritti!$B$2:$C$175,2,FALSE)) = TRUE, "Nome concorrente non trovato", VLOOKUP(D53,Iscritti!$B$2:$C$175,2,FALSE))</f>
        <v>Alessio</v>
      </c>
      <c r="H53" s="25" t="str">
        <f>IF(ISNA(VLOOKUP(D53,Iscritti!$B$2:$D$175,3,FALSE)) =TRUE, "Cognome non trovato", VLOOKUP(D53,Iscritti!$B$2:$D$175,3,FALSE))</f>
        <v>Violi</v>
      </c>
      <c r="I53" s="25" t="str">
        <f>IF(ISNA(VLOOKUP(D53,Iscritti!$B$2:$I$175,8,FALSE)) = TRUE, "Squadra non trovata", VLOOKUP(D53,Iscritti!$B$2:$I$175,8,FALSE))</f>
        <v>Emozioni Sport Team</v>
      </c>
      <c r="J53" s="25" t="str">
        <f>IF(ISNA(VLOOKUP(D53,Iscritti!$B$2:$E$175,4,FALSE)) = TRUE, "Sesso non trovato", VLOOKUP(D53,Iscritti!$B$2:$E$175,4,FALSE))</f>
        <v>m</v>
      </c>
    </row>
    <row r="54" spans="1:10" x14ac:dyDescent="0.25">
      <c r="A54" s="25">
        <v>53</v>
      </c>
      <c r="B54" s="25"/>
      <c r="C54" s="29">
        <v>3.5509259259259261E-2</v>
      </c>
      <c r="D54" s="25">
        <v>141</v>
      </c>
      <c r="E54" s="25" t="str">
        <f>IF(ISNA(VLOOKUP(D54,Iscritti!$B$2:$H$175,7,FALSE) )= TRUE, "Categoria non trovata", VLOOKUP(D54,Iscritti!$B$2:$H$175,7,FALSE))</f>
        <v>C</v>
      </c>
      <c r="F54" s="25">
        <v>13</v>
      </c>
      <c r="G54" s="25" t="str">
        <f>IF(ISNA(VLOOKUP(D54,Iscritti!$B$2:$C$175,2,FALSE)) = TRUE, "Nome concorrente non trovato", VLOOKUP(D54,Iscritti!$B$2:$C$175,2,FALSE))</f>
        <v>Enrico</v>
      </c>
      <c r="H54" s="25" t="str">
        <f>IF(ISNA(VLOOKUP(D54,Iscritti!$B$2:$D$175,3,FALSE)) =TRUE, "Cognome non trovato", VLOOKUP(D54,Iscritti!$B$2:$D$175,3,FALSE))</f>
        <v>Costa</v>
      </c>
      <c r="I54" s="25" t="str">
        <f>IF(ISNA(VLOOKUP(D54,Iscritti!$B$2:$I$175,8,FALSE)) = TRUE, "Squadra non trovata", VLOOKUP(D54,Iscritti!$B$2:$I$175,8,FALSE))</f>
        <v>Atletica Vallescrivia</v>
      </c>
      <c r="J54" s="25" t="str">
        <f>IF(ISNA(VLOOKUP(D54,Iscritti!$B$2:$E$175,4,FALSE)) = TRUE, "Sesso non trovato", VLOOKUP(D54,Iscritti!$B$2:$E$175,4,FALSE))</f>
        <v>m</v>
      </c>
    </row>
    <row r="55" spans="1:10" x14ac:dyDescent="0.25">
      <c r="A55" s="25">
        <v>54</v>
      </c>
      <c r="B55" s="25"/>
      <c r="C55" s="29">
        <v>3.5659722222222225E-2</v>
      </c>
      <c r="D55" s="25">
        <v>137</v>
      </c>
      <c r="E55" s="25" t="str">
        <f>IF(ISNA(VLOOKUP(D55,Iscritti!$B$2:$H$175,7,FALSE) )= TRUE, "Categoria non trovata", VLOOKUP(D55,Iscritti!$B$2:$H$175,7,FALSE))</f>
        <v>D</v>
      </c>
      <c r="F55" s="25">
        <v>13</v>
      </c>
      <c r="G55" s="25" t="str">
        <f>IF(ISNA(VLOOKUP(D55,Iscritti!$B$2:$C$175,2,FALSE)) = TRUE, "Nome concorrente non trovato", VLOOKUP(D55,Iscritti!$B$2:$C$175,2,FALSE))</f>
        <v xml:space="preserve">Umberto </v>
      </c>
      <c r="H55" s="25" t="str">
        <f>IF(ISNA(VLOOKUP(D55,Iscritti!$B$2:$D$175,3,FALSE)) =TRUE, "Cognome non trovato", VLOOKUP(D55,Iscritti!$B$2:$D$175,3,FALSE))</f>
        <v>Patrucco</v>
      </c>
      <c r="I55" s="25" t="str">
        <f>IF(ISNA(VLOOKUP(D55,Iscritti!$B$2:$I$175,8,FALSE)) = TRUE, "Squadra non trovata", VLOOKUP(D55,Iscritti!$B$2:$I$175,8,FALSE))</f>
        <v>Boggeri Arquata</v>
      </c>
      <c r="J55" s="25" t="str">
        <f>IF(ISNA(VLOOKUP(D55,Iscritti!$B$2:$E$175,4,FALSE)) = TRUE, "Sesso non trovato", VLOOKUP(D55,Iscritti!$B$2:$E$175,4,FALSE))</f>
        <v>m</v>
      </c>
    </row>
    <row r="56" spans="1:10" x14ac:dyDescent="0.25">
      <c r="A56" s="25">
        <v>55</v>
      </c>
      <c r="B56" s="25"/>
      <c r="C56" s="29">
        <v>3.5740740740740747E-2</v>
      </c>
      <c r="D56" s="25">
        <v>250</v>
      </c>
      <c r="E56" s="25" t="str">
        <f>IF(ISNA(VLOOKUP(D56,Iscritti!$B$2:$H$175,7,FALSE) )= TRUE, "Categoria non trovata", VLOOKUP(D56,Iscritti!$B$2:$H$175,7,FALSE))</f>
        <v>F</v>
      </c>
      <c r="F56" s="25">
        <v>6</v>
      </c>
      <c r="G56" s="25" t="str">
        <f>IF(ISNA(VLOOKUP(D56,Iscritti!$B$2:$C$175,2,FALSE)) = TRUE, "Nome concorrente non trovato", VLOOKUP(D56,Iscritti!$B$2:$C$175,2,FALSE))</f>
        <v>slimane</v>
      </c>
      <c r="H56" s="25" t="str">
        <f>IF(ISNA(VLOOKUP(D56,Iscritti!$B$2:$D$175,3,FALSE)) =TRUE, "Cognome non trovato", VLOOKUP(D56,Iscritti!$B$2:$D$175,3,FALSE))</f>
        <v>tichoudad</v>
      </c>
      <c r="I56" s="25" t="str">
        <f>IF(ISNA(VLOOKUP(D56,Iscritti!$B$2:$I$175,8,FALSE)) = TRUE, "Squadra non trovata", VLOOKUP(D56,Iscritti!$B$2:$I$175,8,FALSE))</f>
        <v>gau</v>
      </c>
      <c r="J56" s="25" t="str">
        <f>IF(ISNA(VLOOKUP(D56,Iscritti!$B$2:$E$175,4,FALSE)) = TRUE, "Sesso non trovato", VLOOKUP(D56,Iscritti!$B$2:$E$175,4,FALSE))</f>
        <v>m</v>
      </c>
    </row>
    <row r="57" spans="1:10" x14ac:dyDescent="0.25">
      <c r="A57" s="25">
        <v>56</v>
      </c>
      <c r="B57" s="25"/>
      <c r="C57" s="29">
        <v>3.5902777777777777E-2</v>
      </c>
      <c r="D57" s="25">
        <v>185</v>
      </c>
      <c r="E57" s="25" t="str">
        <f>IF(ISNA(VLOOKUP(D57,Iscritti!$B$2:$H$175,7,FALSE) )= TRUE, "Categoria non trovata", VLOOKUP(D57,Iscritti!$B$2:$H$175,7,FALSE))</f>
        <v>F</v>
      </c>
      <c r="F57" s="25">
        <v>7</v>
      </c>
      <c r="G57" s="25" t="str">
        <f>IF(ISNA(VLOOKUP(D57,Iscritti!$B$2:$C$175,2,FALSE)) = TRUE, "Nome concorrente non trovato", VLOOKUP(D57,Iscritti!$B$2:$C$175,2,FALSE))</f>
        <v xml:space="preserve">Rosario </v>
      </c>
      <c r="H57" s="25" t="str">
        <f>IF(ISNA(VLOOKUP(D57,Iscritti!$B$2:$D$175,3,FALSE)) =TRUE, "Cognome non trovato", VLOOKUP(D57,Iscritti!$B$2:$D$175,3,FALSE))</f>
        <v>Abbate</v>
      </c>
      <c r="I57" s="25" t="str">
        <f>IF(ISNA(VLOOKUP(D57,Iscritti!$B$2:$I$175,8,FALSE)) = TRUE, "Squadra non trovata", VLOOKUP(D57,Iscritti!$B$2:$I$175,8,FALSE))</f>
        <v>Cambiaso Risso</v>
      </c>
      <c r="J57" s="25" t="str">
        <f>IF(ISNA(VLOOKUP(D57,Iscritti!$B$2:$E$175,4,FALSE)) = TRUE, "Sesso non trovato", VLOOKUP(D57,Iscritti!$B$2:$E$175,4,FALSE))</f>
        <v>m</v>
      </c>
    </row>
    <row r="58" spans="1:10" x14ac:dyDescent="0.25">
      <c r="A58" s="25">
        <v>57</v>
      </c>
      <c r="B58" s="25"/>
      <c r="C58" s="29">
        <v>3.6111111111111115E-2</v>
      </c>
      <c r="D58" s="25">
        <v>140</v>
      </c>
      <c r="E58" s="25" t="str">
        <f>IF(ISNA(VLOOKUP(D58,Iscritti!$B$2:$H$175,7,FALSE) )= TRUE, "Categoria non trovata", VLOOKUP(D58,Iscritti!$B$2:$H$175,7,FALSE))</f>
        <v>E</v>
      </c>
      <c r="F58" s="25">
        <v>7</v>
      </c>
      <c r="G58" s="25" t="str">
        <f>IF(ISNA(VLOOKUP(D58,Iscritti!$B$2:$C$175,2,FALSE)) = TRUE, "Nome concorrente non trovato", VLOOKUP(D58,Iscritti!$B$2:$C$175,2,FALSE))</f>
        <v>Francesco</v>
      </c>
      <c r="H58" s="25" t="str">
        <f>IF(ISNA(VLOOKUP(D58,Iscritti!$B$2:$D$175,3,FALSE)) =TRUE, "Cognome non trovato", VLOOKUP(D58,Iscritti!$B$2:$D$175,3,FALSE))</f>
        <v>passadore</v>
      </c>
      <c r="I58" s="25" t="str">
        <f>IF(ISNA(VLOOKUP(D58,Iscritti!$B$2:$I$175,8,FALSE)) = TRUE, "Squadra non trovata", VLOOKUP(D58,Iscritti!$B$2:$I$175,8,FALSE))</f>
        <v>Atletica Vallescrivia</v>
      </c>
      <c r="J58" s="25" t="str">
        <f>IF(ISNA(VLOOKUP(D58,Iscritti!$B$2:$E$175,4,FALSE)) = TRUE, "Sesso non trovato", VLOOKUP(D58,Iscritti!$B$2:$E$175,4,FALSE))</f>
        <v>m</v>
      </c>
    </row>
    <row r="59" spans="1:10" x14ac:dyDescent="0.25">
      <c r="A59" s="25">
        <v>58</v>
      </c>
      <c r="B59" s="25"/>
      <c r="C59" s="29">
        <v>3.6157407407407409E-2</v>
      </c>
      <c r="D59" s="25">
        <v>267</v>
      </c>
      <c r="E59" s="25" t="str">
        <f>IF(ISNA(VLOOKUP(D59,Iscritti!$B$2:$H$175,7,FALSE) )= TRUE, "Categoria non trovata", VLOOKUP(D59,Iscritti!$B$2:$H$175,7,FALSE))</f>
        <v>E</v>
      </c>
      <c r="F59" s="25">
        <v>8</v>
      </c>
      <c r="G59" s="25" t="str">
        <f>IF(ISNA(VLOOKUP(D59,Iscritti!$B$2:$C$175,2,FALSE)) = TRUE, "Nome concorrente non trovato", VLOOKUP(D59,Iscritti!$B$2:$C$175,2,FALSE))</f>
        <v xml:space="preserve">Marco </v>
      </c>
      <c r="H59" s="25" t="str">
        <f>IF(ISNA(VLOOKUP(D59,Iscritti!$B$2:$D$175,3,FALSE)) =TRUE, "Cognome non trovato", VLOOKUP(D59,Iscritti!$B$2:$D$175,3,FALSE))</f>
        <v>franzone</v>
      </c>
      <c r="I59" s="25" t="str">
        <f>IF(ISNA(VLOOKUP(D59,Iscritti!$B$2:$I$175,8,FALSE)) = TRUE, "Squadra non trovata", VLOOKUP(D59,Iscritti!$B$2:$I$175,8,FALSE))</f>
        <v>atletica valpocevera</v>
      </c>
      <c r="J59" s="25" t="str">
        <f>IF(ISNA(VLOOKUP(D59,Iscritti!$B$2:$E$175,4,FALSE)) = TRUE, "Sesso non trovato", VLOOKUP(D59,Iscritti!$B$2:$E$175,4,FALSE))</f>
        <v>m</v>
      </c>
    </row>
    <row r="60" spans="1:10" s="32" customFormat="1" x14ac:dyDescent="0.25">
      <c r="A60" s="30">
        <v>59</v>
      </c>
      <c r="B60" s="30">
        <v>2</v>
      </c>
      <c r="C60" s="31">
        <v>3.6180555555555556E-2</v>
      </c>
      <c r="D60" s="30">
        <v>238</v>
      </c>
      <c r="E60" s="30" t="str">
        <f>IF(ISNA(VLOOKUP(D60,Iscritti!$B$2:$H$175,7,FALSE) )= TRUE, "Categoria non trovata", VLOOKUP(D60,Iscritti!$B$2:$H$175,7,FALSE))</f>
        <v>S</v>
      </c>
      <c r="F60" s="30">
        <v>1</v>
      </c>
      <c r="G60" s="30" t="str">
        <f>IF(ISNA(VLOOKUP(D60,Iscritti!$B$2:$C$175,2,FALSE)) = TRUE, "Nome concorrente non trovato", VLOOKUP(D60,Iscritti!$B$2:$C$175,2,FALSE))</f>
        <v xml:space="preserve">annalisa </v>
      </c>
      <c r="H60" s="30" t="str">
        <f>IF(ISNA(VLOOKUP(D60,Iscritti!$B$2:$D$175,3,FALSE)) =TRUE, "Cognome non trovato", VLOOKUP(D60,Iscritti!$B$2:$D$175,3,FALSE))</f>
        <v>fagnoni</v>
      </c>
      <c r="I60" s="30" t="str">
        <f>IF(ISNA(VLOOKUP(D60,Iscritti!$B$2:$I$175,8,FALSE)) = TRUE, "Squadra non trovata", VLOOKUP(D60,Iscritti!$B$2:$I$175,8,FALSE))</f>
        <v>sai frecce bianche</v>
      </c>
      <c r="J60" s="30" t="str">
        <f>IF(ISNA(VLOOKUP(D60,Iscritti!$B$2:$E$175,4,FALSE)) = TRUE, "Sesso non trovato", VLOOKUP(D60,Iscritti!$B$2:$E$175,4,FALSE))</f>
        <v>f</v>
      </c>
    </row>
    <row r="61" spans="1:10" x14ac:dyDescent="0.25">
      <c r="A61" s="25">
        <v>60</v>
      </c>
      <c r="B61" s="25"/>
      <c r="C61" s="29">
        <v>3.6215277777777777E-2</v>
      </c>
      <c r="D61" s="25">
        <v>308</v>
      </c>
      <c r="E61" s="25" t="str">
        <f>IF(ISNA(VLOOKUP(D61,Iscritti!$B$2:$H$175,7,FALSE) )= TRUE, "Categoria non trovata", VLOOKUP(D61,Iscritti!$B$2:$H$175,7,FALSE))</f>
        <v>E</v>
      </c>
      <c r="F61" s="25">
        <v>9</v>
      </c>
      <c r="G61" s="25" t="str">
        <f>IF(ISNA(VLOOKUP(D61,Iscritti!$B$2:$C$175,2,FALSE)) = TRUE, "Nome concorrente non trovato", VLOOKUP(D61,Iscritti!$B$2:$C$175,2,FALSE))</f>
        <v>raimondo</v>
      </c>
      <c r="H61" s="25" t="str">
        <f>IF(ISNA(VLOOKUP(D61,Iscritti!$B$2:$D$175,3,FALSE)) =TRUE, "Cognome non trovato", VLOOKUP(D61,Iscritti!$B$2:$D$175,3,FALSE))</f>
        <v>cintoli</v>
      </c>
      <c r="I61" s="25" t="str">
        <f>IF(ISNA(VLOOKUP(D61,Iscritti!$B$2:$I$175,8,FALSE)) = TRUE, "Squadra non trovata", VLOOKUP(D61,Iscritti!$B$2:$I$175,8,FALSE))</f>
        <v>citta di genova</v>
      </c>
      <c r="J61" s="25" t="str">
        <f>IF(ISNA(VLOOKUP(D61,Iscritti!$B$2:$E$175,4,FALSE)) = TRUE, "Sesso non trovato", VLOOKUP(D61,Iscritti!$B$2:$E$175,4,FALSE))</f>
        <v>m</v>
      </c>
    </row>
    <row r="62" spans="1:10" x14ac:dyDescent="0.25">
      <c r="A62" s="25">
        <v>61</v>
      </c>
      <c r="B62" s="25"/>
      <c r="C62" s="29">
        <v>3.6238425925925924E-2</v>
      </c>
      <c r="D62" s="25">
        <v>309</v>
      </c>
      <c r="E62" s="25" t="str">
        <f>IF(ISNA(VLOOKUP(D62,Iscritti!$B$2:$H$175,7,FALSE) )= TRUE, "Categoria non trovata", VLOOKUP(D62,Iscritti!$B$2:$H$175,7,FALSE))</f>
        <v>E</v>
      </c>
      <c r="F62" s="25">
        <v>10</v>
      </c>
      <c r="G62" s="25" t="str">
        <f>IF(ISNA(VLOOKUP(D62,Iscritti!$B$2:$C$175,2,FALSE)) = TRUE, "Nome concorrente non trovato", VLOOKUP(D62,Iscritti!$B$2:$C$175,2,FALSE))</f>
        <v>giuseppe</v>
      </c>
      <c r="H62" s="25" t="str">
        <f>IF(ISNA(VLOOKUP(D62,Iscritti!$B$2:$D$175,3,FALSE)) =TRUE, "Cognome non trovato", VLOOKUP(D62,Iscritti!$B$2:$D$175,3,FALSE))</f>
        <v>conterno</v>
      </c>
      <c r="I62" s="25" t="str">
        <f>IF(ISNA(VLOOKUP(D62,Iscritti!$B$2:$I$175,8,FALSE)) = TRUE, "Squadra non trovata", VLOOKUP(D62,Iscritti!$B$2:$I$175,8,FALSE))</f>
        <v>maratoneti  del tigulio</v>
      </c>
      <c r="J62" s="25" t="str">
        <f>IF(ISNA(VLOOKUP(D62,Iscritti!$B$2:$E$175,4,FALSE)) = TRUE, "Sesso non trovato", VLOOKUP(D62,Iscritti!$B$2:$E$175,4,FALSE))</f>
        <v>m</v>
      </c>
    </row>
    <row r="63" spans="1:10" x14ac:dyDescent="0.25">
      <c r="A63" s="25">
        <v>62</v>
      </c>
      <c r="B63" s="25"/>
      <c r="C63" s="29">
        <v>3.6354166666666667E-2</v>
      </c>
      <c r="D63" s="25">
        <v>294</v>
      </c>
      <c r="E63" s="25" t="str">
        <f>IF(ISNA(VLOOKUP(D63,Iscritti!$B$2:$H$175,7,FALSE) )= TRUE, "Categoria non trovata", VLOOKUP(D63,Iscritti!$B$2:$H$175,7,FALSE))</f>
        <v>A</v>
      </c>
      <c r="F63" s="25">
        <v>13</v>
      </c>
      <c r="G63" s="25" t="str">
        <f>IF(ISNA(VLOOKUP(D63,Iscritti!$B$2:$C$175,2,FALSE)) = TRUE, "Nome concorrente non trovato", VLOOKUP(D63,Iscritti!$B$2:$C$175,2,FALSE))</f>
        <v>moreno</v>
      </c>
      <c r="H63" s="25" t="str">
        <f>IF(ISNA(VLOOKUP(D63,Iscritti!$B$2:$D$175,3,FALSE)) =TRUE, "Cognome non trovato", VLOOKUP(D63,Iscritti!$B$2:$D$175,3,FALSE))</f>
        <v>casella</v>
      </c>
      <c r="I63" s="25" t="str">
        <f>IF(ISNA(VLOOKUP(D63,Iscritti!$B$2:$I$175,8,FALSE)) = TRUE, "Squadra non trovata", VLOOKUP(D63,Iscritti!$B$2:$I$175,8,FALSE))</f>
        <v>color lab</v>
      </c>
      <c r="J63" s="25" t="str">
        <f>IF(ISNA(VLOOKUP(D63,Iscritti!$B$2:$E$175,4,FALSE)) = TRUE, "Sesso non trovato", VLOOKUP(D63,Iscritti!$B$2:$E$175,4,FALSE))</f>
        <v>m</v>
      </c>
    </row>
    <row r="64" spans="1:10" x14ac:dyDescent="0.25">
      <c r="A64" s="25">
        <v>63</v>
      </c>
      <c r="B64" s="25"/>
      <c r="C64" s="29">
        <v>3.6388888888888887E-2</v>
      </c>
      <c r="D64" s="25">
        <v>115</v>
      </c>
      <c r="E64" s="25" t="str">
        <f>IF(ISNA(VLOOKUP(D64,Iscritti!$B$2:$H$175,7,FALSE) )= TRUE, "Categoria non trovata", VLOOKUP(D64,Iscritti!$B$2:$H$175,7,FALSE))</f>
        <v>E</v>
      </c>
      <c r="F64" s="25">
        <v>11</v>
      </c>
      <c r="G64" s="25" t="str">
        <f>IF(ISNA(VLOOKUP(D64,Iscritti!$B$2:$C$175,2,FALSE)) = TRUE, "Nome concorrente non trovato", VLOOKUP(D64,Iscritti!$B$2:$C$175,2,FALSE))</f>
        <v>Mario</v>
      </c>
      <c r="H64" s="25" t="str">
        <f>IF(ISNA(VLOOKUP(D64,Iscritti!$B$2:$D$175,3,FALSE)) =TRUE, "Cognome non trovato", VLOOKUP(D64,Iscritti!$B$2:$D$175,3,FALSE))</f>
        <v>Calasso</v>
      </c>
      <c r="I64" s="25" t="str">
        <f>IF(ISNA(VLOOKUP(D64,Iscritti!$B$2:$I$175,8,FALSE)) = TRUE, "Squadra non trovata", VLOOKUP(D64,Iscritti!$B$2:$I$175,8,FALSE))</f>
        <v>Podistica Peralto</v>
      </c>
      <c r="J64" s="25" t="str">
        <f>IF(ISNA(VLOOKUP(D64,Iscritti!$B$2:$E$175,4,FALSE)) = TRUE, "Sesso non trovato", VLOOKUP(D64,Iscritti!$B$2:$E$175,4,FALSE))</f>
        <v>m</v>
      </c>
    </row>
    <row r="65" spans="1:10" x14ac:dyDescent="0.25">
      <c r="A65" s="25">
        <v>64</v>
      </c>
      <c r="B65" s="25"/>
      <c r="C65" s="29">
        <v>3.6481481481481483E-2</v>
      </c>
      <c r="D65" s="25">
        <v>215</v>
      </c>
      <c r="E65" s="25" t="str">
        <f>IF(ISNA(VLOOKUP(D65,Iscritti!$B$2:$H$175,7,FALSE) )= TRUE, "Categoria non trovata", VLOOKUP(D65,Iscritti!$B$2:$H$175,7,FALSE))</f>
        <v>F</v>
      </c>
      <c r="F65" s="25">
        <v>8</v>
      </c>
      <c r="G65" s="25" t="str">
        <f>IF(ISNA(VLOOKUP(D65,Iscritti!$B$2:$C$175,2,FALSE)) = TRUE, "Nome concorrente non trovato", VLOOKUP(D65,Iscritti!$B$2:$C$175,2,FALSE))</f>
        <v>Gianni</v>
      </c>
      <c r="H65" s="25" t="str">
        <f>IF(ISNA(VLOOKUP(D65,Iscritti!$B$2:$D$175,3,FALSE)) =TRUE, "Cognome non trovato", VLOOKUP(D65,Iscritti!$B$2:$D$175,3,FALSE))</f>
        <v>Icardi</v>
      </c>
      <c r="I65" s="25" t="str">
        <f>IF(ISNA(VLOOKUP(D65,Iscritti!$B$2:$I$175,8,FALSE)) = TRUE, "Squadra non trovata", VLOOKUP(D65,Iscritti!$B$2:$I$175,8,FALSE))</f>
        <v>Atletica Ovadese</v>
      </c>
      <c r="J65" s="25" t="str">
        <f>IF(ISNA(VLOOKUP(D65,Iscritti!$B$2:$E$175,4,FALSE)) = TRUE, "Sesso non trovato", VLOOKUP(D65,Iscritti!$B$2:$E$175,4,FALSE))</f>
        <v>m</v>
      </c>
    </row>
    <row r="66" spans="1:10" x14ac:dyDescent="0.25">
      <c r="A66" s="25">
        <v>65</v>
      </c>
      <c r="B66" s="25"/>
      <c r="C66" s="29">
        <v>3.6550925925925924E-2</v>
      </c>
      <c r="D66" s="25">
        <v>227</v>
      </c>
      <c r="E66" s="25" t="str">
        <f>IF(ISNA(VLOOKUP(D66,Iscritti!$B$2:$H$175,7,FALSE) )= TRUE, "Categoria non trovata", VLOOKUP(D66,Iscritti!$B$2:$H$175,7,FALSE))</f>
        <v>A</v>
      </c>
      <c r="F66" s="25">
        <v>14</v>
      </c>
      <c r="G66" s="25" t="str">
        <f>IF(ISNA(VLOOKUP(D66,Iscritti!$B$2:$C$175,2,FALSE)) = TRUE, "Nome concorrente non trovato", VLOOKUP(D66,Iscritti!$B$2:$C$175,2,FALSE))</f>
        <v>Stefano</v>
      </c>
      <c r="H66" s="25" t="str">
        <f>IF(ISNA(VLOOKUP(D66,Iscritti!$B$2:$D$175,3,FALSE)) =TRUE, "Cognome non trovato", VLOOKUP(D66,Iscritti!$B$2:$D$175,3,FALSE))</f>
        <v>Ferrandi</v>
      </c>
      <c r="I66" s="25" t="str">
        <f>IF(ISNA(VLOOKUP(D66,Iscritti!$B$2:$I$175,8,FALSE)) = TRUE, "Squadra non trovata", VLOOKUP(D66,Iscritti!$B$2:$I$175,8,FALSE))</f>
        <v>Emozioni Sport Team</v>
      </c>
      <c r="J66" s="25" t="str">
        <f>IF(ISNA(VLOOKUP(D66,Iscritti!$B$2:$E$175,4,FALSE)) = TRUE, "Sesso non trovato", VLOOKUP(D66,Iscritti!$B$2:$E$175,4,FALSE))</f>
        <v>m</v>
      </c>
    </row>
    <row r="67" spans="1:10" x14ac:dyDescent="0.25">
      <c r="A67" s="25">
        <v>66</v>
      </c>
      <c r="B67" s="25"/>
      <c r="C67" s="29">
        <v>3.6747685185185182E-2</v>
      </c>
      <c r="D67" s="25">
        <v>194</v>
      </c>
      <c r="E67" s="25" t="str">
        <f>IF(ISNA(VLOOKUP(D67,Iscritti!$B$2:$H$175,7,FALSE) )= TRUE, "Categoria non trovata", VLOOKUP(D67,Iscritti!$B$2:$H$175,7,FALSE))</f>
        <v>E</v>
      </c>
      <c r="F67" s="25">
        <v>12</v>
      </c>
      <c r="G67" s="25" t="str">
        <f>IF(ISNA(VLOOKUP(D67,Iscritti!$B$2:$C$175,2,FALSE)) = TRUE, "Nome concorrente non trovato", VLOOKUP(D67,Iscritti!$B$2:$C$175,2,FALSE))</f>
        <v>Andrea</v>
      </c>
      <c r="H67" s="25" t="str">
        <f>IF(ISNA(VLOOKUP(D67,Iscritti!$B$2:$D$175,3,FALSE)) =TRUE, "Cognome non trovato", VLOOKUP(D67,Iscritti!$B$2:$D$175,3,FALSE))</f>
        <v>Repetto</v>
      </c>
      <c r="I67" s="25" t="str">
        <f>IF(ISNA(VLOOKUP(D67,Iscritti!$B$2:$I$175,8,FALSE)) = TRUE, "Squadra non trovata", VLOOKUP(D67,Iscritti!$B$2:$I$175,8,FALSE))</f>
        <v>libero</v>
      </c>
      <c r="J67" s="25" t="str">
        <f>IF(ISNA(VLOOKUP(D67,Iscritti!$B$2:$E$175,4,FALSE)) = TRUE, "Sesso non trovato", VLOOKUP(D67,Iscritti!$B$2:$E$175,4,FALSE))</f>
        <v>m</v>
      </c>
    </row>
    <row r="68" spans="1:10" x14ac:dyDescent="0.25">
      <c r="A68" s="25">
        <v>67</v>
      </c>
      <c r="B68" s="25"/>
      <c r="C68" s="29">
        <v>3.6793981481481483E-2</v>
      </c>
      <c r="D68" s="25">
        <v>300</v>
      </c>
      <c r="E68" s="25" t="str">
        <f>IF(ISNA(VLOOKUP(D68,Iscritti!$B$2:$H$175,7,FALSE) )= TRUE, "Categoria non trovata", VLOOKUP(D68,Iscritti!$B$2:$H$175,7,FALSE))</f>
        <v>D</v>
      </c>
      <c r="F68" s="25">
        <v>14</v>
      </c>
      <c r="G68" s="25" t="str">
        <f>IF(ISNA(VLOOKUP(D68,Iscritti!$B$2:$C$175,2,FALSE)) = TRUE, "Nome concorrente non trovato", VLOOKUP(D68,Iscritti!$B$2:$C$175,2,FALSE))</f>
        <v>adriano</v>
      </c>
      <c r="H68" s="25" t="str">
        <f>IF(ISNA(VLOOKUP(D68,Iscritti!$B$2:$D$175,3,FALSE)) =TRUE, "Cognome non trovato", VLOOKUP(D68,Iscritti!$B$2:$D$175,3,FALSE))</f>
        <v>marchese</v>
      </c>
      <c r="I68" s="25" t="str">
        <f>IF(ISNA(VLOOKUP(D68,Iscritti!$B$2:$I$175,8,FALSE)) = TRUE, "Squadra non trovata", VLOOKUP(D68,Iscritti!$B$2:$I$175,8,FALSE))</f>
        <v>Podistica Peralto</v>
      </c>
      <c r="J68" s="25" t="str">
        <f>IF(ISNA(VLOOKUP(D68,Iscritti!$B$2:$E$175,4,FALSE)) = TRUE, "Sesso non trovato", VLOOKUP(D68,Iscritti!$B$2:$E$175,4,FALSE))</f>
        <v>m</v>
      </c>
    </row>
    <row r="69" spans="1:10" x14ac:dyDescent="0.25">
      <c r="A69" s="25">
        <v>68</v>
      </c>
      <c r="B69" s="25"/>
      <c r="C69" s="29">
        <v>3.6863425925925931E-2</v>
      </c>
      <c r="D69" s="25">
        <v>295</v>
      </c>
      <c r="E69" s="25" t="str">
        <f>IF(ISNA(VLOOKUP(D69,Iscritti!$B$2:$H$175,7,FALSE) )= TRUE, "Categoria non trovata", VLOOKUP(D69,Iscritti!$B$2:$H$175,7,FALSE))</f>
        <v>C</v>
      </c>
      <c r="F69" s="25">
        <v>14</v>
      </c>
      <c r="G69" s="25" t="str">
        <f>IF(ISNA(VLOOKUP(D69,Iscritti!$B$2:$C$175,2,FALSE)) = TRUE, "Nome concorrente non trovato", VLOOKUP(D69,Iscritti!$B$2:$C$175,2,FALSE))</f>
        <v>vincenzo</v>
      </c>
      <c r="H69" s="25" t="str">
        <f>IF(ISNA(VLOOKUP(D69,Iscritti!$B$2:$D$175,3,FALSE)) =TRUE, "Cognome non trovato", VLOOKUP(D69,Iscritti!$B$2:$D$175,3,FALSE))</f>
        <v>di mariano</v>
      </c>
      <c r="I69" s="25" t="str">
        <f>IF(ISNA(VLOOKUP(D69,Iscritti!$B$2:$I$175,8,FALSE)) = TRUE, "Squadra non trovata", VLOOKUP(D69,Iscritti!$B$2:$I$175,8,FALSE))</f>
        <v>Emozioni Sport Team</v>
      </c>
      <c r="J69" s="25" t="str">
        <f>IF(ISNA(VLOOKUP(D69,Iscritti!$B$2:$E$175,4,FALSE)) = TRUE, "Sesso non trovato", VLOOKUP(D69,Iscritti!$B$2:$E$175,4,FALSE))</f>
        <v>m</v>
      </c>
    </row>
    <row r="70" spans="1:10" x14ac:dyDescent="0.25">
      <c r="A70" s="25">
        <v>69</v>
      </c>
      <c r="B70" s="25"/>
      <c r="C70" s="29">
        <v>3.6909722222222226E-2</v>
      </c>
      <c r="D70" s="25">
        <v>253</v>
      </c>
      <c r="E70" s="25" t="str">
        <f>IF(ISNA(VLOOKUP(D70,Iscritti!$B$2:$H$175,7,FALSE) )= TRUE, "Categoria non trovata", VLOOKUP(D70,Iscritti!$B$2:$H$175,7,FALSE))</f>
        <v>A</v>
      </c>
      <c r="F70" s="25">
        <v>15</v>
      </c>
      <c r="G70" s="25" t="str">
        <f>IF(ISNA(VLOOKUP(D70,Iscritti!$B$2:$C$175,2,FALSE)) = TRUE, "Nome concorrente non trovato", VLOOKUP(D70,Iscritti!$B$2:$C$175,2,FALSE))</f>
        <v>luigi</v>
      </c>
      <c r="H70" s="25" t="str">
        <f>IF(ISNA(VLOOKUP(D70,Iscritti!$B$2:$D$175,3,FALSE)) =TRUE, "Cognome non trovato", VLOOKUP(D70,Iscritti!$B$2:$D$175,3,FALSE))</f>
        <v>carlini</v>
      </c>
      <c r="I70" s="25" t="str">
        <f>IF(ISNA(VLOOKUP(D70,Iscritti!$B$2:$I$175,8,FALSE)) = TRUE, "Squadra non trovata", VLOOKUP(D70,Iscritti!$B$2:$I$175,8,FALSE))</f>
        <v>libero</v>
      </c>
      <c r="J70" s="25" t="str">
        <f>IF(ISNA(VLOOKUP(D70,Iscritti!$B$2:$E$175,4,FALSE)) = TRUE, "Sesso non trovato", VLOOKUP(D70,Iscritti!$B$2:$E$175,4,FALSE))</f>
        <v>m</v>
      </c>
    </row>
    <row r="71" spans="1:10" x14ac:dyDescent="0.25">
      <c r="A71" s="25">
        <v>70</v>
      </c>
      <c r="B71" s="25"/>
      <c r="C71" s="29">
        <v>3.6932870370370366E-2</v>
      </c>
      <c r="D71" s="25">
        <v>198</v>
      </c>
      <c r="E71" s="25" t="str">
        <f>IF(ISNA(VLOOKUP(D71,Iscritti!$B$2:$H$175,7,FALSE) )= TRUE, "Categoria non trovata", VLOOKUP(D71,Iscritti!$B$2:$H$175,7,FALSE))</f>
        <v>C</v>
      </c>
      <c r="F71" s="25">
        <v>15</v>
      </c>
      <c r="G71" s="25" t="str">
        <f>IF(ISNA(VLOOKUP(D71,Iscritti!$B$2:$C$175,2,FALSE)) = TRUE, "Nome concorrente non trovato", VLOOKUP(D71,Iscritti!$B$2:$C$175,2,FALSE))</f>
        <v>Mauro</v>
      </c>
      <c r="H71" s="25" t="str">
        <f>IF(ISNA(VLOOKUP(D71,Iscritti!$B$2:$D$175,3,FALSE)) =TRUE, "Cognome non trovato", VLOOKUP(D71,Iscritti!$B$2:$D$175,3,FALSE))</f>
        <v>Oliveri</v>
      </c>
      <c r="I71" s="25" t="str">
        <f>IF(ISNA(VLOOKUP(D71,Iscritti!$B$2:$I$175,8,FALSE)) = TRUE, "Squadra non trovata", VLOOKUP(D71,Iscritti!$B$2:$I$175,8,FALSE))</f>
        <v>città di Genova</v>
      </c>
      <c r="J71" s="25" t="str">
        <f>IF(ISNA(VLOOKUP(D71,Iscritti!$B$2:$E$175,4,FALSE)) = TRUE, "Sesso non trovato", VLOOKUP(D71,Iscritti!$B$2:$E$175,4,FALSE))</f>
        <v>m</v>
      </c>
    </row>
    <row r="72" spans="1:10" x14ac:dyDescent="0.25">
      <c r="A72" s="25">
        <v>71</v>
      </c>
      <c r="B72" s="25"/>
      <c r="C72" s="29">
        <v>3.7048611111111109E-2</v>
      </c>
      <c r="D72" s="25">
        <v>184</v>
      </c>
      <c r="E72" s="25" t="str">
        <f>IF(ISNA(VLOOKUP(D72,Iscritti!$B$2:$H$175,7,FALSE) )= TRUE, "Categoria non trovata", VLOOKUP(D72,Iscritti!$B$2:$H$175,7,FALSE))</f>
        <v>D</v>
      </c>
      <c r="F72" s="25">
        <v>15</v>
      </c>
      <c r="G72" s="25" t="str">
        <f>IF(ISNA(VLOOKUP(D72,Iscritti!$B$2:$C$175,2,FALSE)) = TRUE, "Nome concorrente non trovato", VLOOKUP(D72,Iscritti!$B$2:$C$175,2,FALSE))</f>
        <v>Enzo</v>
      </c>
      <c r="H72" s="25" t="str">
        <f>IF(ISNA(VLOOKUP(D72,Iscritti!$B$2:$D$175,3,FALSE)) =TRUE, "Cognome non trovato", VLOOKUP(D72,Iscritti!$B$2:$D$175,3,FALSE))</f>
        <v>sprio</v>
      </c>
      <c r="I72" s="25" t="str">
        <f>IF(ISNA(VLOOKUP(D72,Iscritti!$B$2:$I$175,8,FALSE)) = TRUE, "Squadra non trovata", VLOOKUP(D72,Iscritti!$B$2:$I$175,8,FALSE))</f>
        <v>città di Genova</v>
      </c>
      <c r="J72" s="25" t="str">
        <f>IF(ISNA(VLOOKUP(D72,Iscritti!$B$2:$E$175,4,FALSE)) = TRUE, "Sesso non trovato", VLOOKUP(D72,Iscritti!$B$2:$E$175,4,FALSE))</f>
        <v>m</v>
      </c>
    </row>
    <row r="73" spans="1:10" x14ac:dyDescent="0.25">
      <c r="A73" s="25">
        <v>72</v>
      </c>
      <c r="B73" s="25"/>
      <c r="C73" s="29">
        <v>3.7094907407407403E-2</v>
      </c>
      <c r="D73" s="25">
        <v>121</v>
      </c>
      <c r="E73" s="25" t="str">
        <f>IF(ISNA(VLOOKUP(D73,Iscritti!$B$2:$H$175,7,FALSE) )= TRUE, "Categoria non trovata", VLOOKUP(D73,Iscritti!$B$2:$H$175,7,FALSE))</f>
        <v>E</v>
      </c>
      <c r="F73" s="25">
        <v>13</v>
      </c>
      <c r="G73" s="25" t="str">
        <f>IF(ISNA(VLOOKUP(D73,Iscritti!$B$2:$C$175,2,FALSE)) = TRUE, "Nome concorrente non trovato", VLOOKUP(D73,Iscritti!$B$2:$C$175,2,FALSE))</f>
        <v>Claudio</v>
      </c>
      <c r="H73" s="25" t="str">
        <f>IF(ISNA(VLOOKUP(D73,Iscritti!$B$2:$D$175,3,FALSE)) =TRUE, "Cognome non trovato", VLOOKUP(D73,Iscritti!$B$2:$D$175,3,FALSE))</f>
        <v>Oliveri</v>
      </c>
      <c r="I73" s="25" t="str">
        <f>IF(ISNA(VLOOKUP(D73,Iscritti!$B$2:$I$175,8,FALSE)) = TRUE, "Squadra non trovata", VLOOKUP(D73,Iscritti!$B$2:$I$175,8,FALSE))</f>
        <v>città di Genova</v>
      </c>
      <c r="J73" s="25" t="str">
        <f>IF(ISNA(VLOOKUP(D73,Iscritti!$B$2:$E$175,4,FALSE)) = TRUE, "Sesso non trovato", VLOOKUP(D73,Iscritti!$B$2:$E$175,4,FALSE))</f>
        <v>m</v>
      </c>
    </row>
    <row r="74" spans="1:10" x14ac:dyDescent="0.25">
      <c r="A74" s="25">
        <v>73</v>
      </c>
      <c r="B74" s="25"/>
      <c r="C74" s="29">
        <v>3.7187499999999998E-2</v>
      </c>
      <c r="D74" s="25">
        <v>221</v>
      </c>
      <c r="E74" s="25" t="str">
        <f>IF(ISNA(VLOOKUP(D74,Iscritti!$B$2:$H$175,7,FALSE) )= TRUE, "Categoria non trovata", VLOOKUP(D74,Iscritti!$B$2:$H$175,7,FALSE))</f>
        <v>C</v>
      </c>
      <c r="F74" s="25">
        <v>16</v>
      </c>
      <c r="G74" s="25" t="str">
        <f>IF(ISNA(VLOOKUP(D74,Iscritti!$B$2:$C$175,2,FALSE)) = TRUE, "Nome concorrente non trovato", VLOOKUP(D74,Iscritti!$B$2:$C$175,2,FALSE))</f>
        <v>Aldo</v>
      </c>
      <c r="H74" s="25" t="str">
        <f>IF(ISNA(VLOOKUP(D74,Iscritti!$B$2:$D$175,3,FALSE)) =TRUE, "Cognome non trovato", VLOOKUP(D74,Iscritti!$B$2:$D$175,3,FALSE))</f>
        <v>Risso</v>
      </c>
      <c r="I74" s="25" t="str">
        <f>IF(ISNA(VLOOKUP(D74,Iscritti!$B$2:$I$175,8,FALSE)) = TRUE, "Squadra non trovata", VLOOKUP(D74,Iscritti!$B$2:$I$175,8,FALSE))</f>
        <v>città di Genova</v>
      </c>
      <c r="J74" s="25" t="str">
        <f>IF(ISNA(VLOOKUP(D74,Iscritti!$B$2:$E$175,4,FALSE)) = TRUE, "Sesso non trovato", VLOOKUP(D74,Iscritti!$B$2:$E$175,4,FALSE))</f>
        <v>m</v>
      </c>
    </row>
    <row r="75" spans="1:10" x14ac:dyDescent="0.25">
      <c r="A75" s="25">
        <v>74</v>
      </c>
      <c r="B75" s="25"/>
      <c r="C75" s="29">
        <v>3.7222222222222219E-2</v>
      </c>
      <c r="D75" s="25">
        <v>287</v>
      </c>
      <c r="E75" s="25" t="str">
        <f>IF(ISNA(VLOOKUP(D75,Iscritti!$B$2:$H$175,7,FALSE) )= TRUE, "Categoria non trovata", VLOOKUP(D75,Iscritti!$B$2:$H$175,7,FALSE))</f>
        <v>B</v>
      </c>
      <c r="F75" s="25">
        <v>4</v>
      </c>
      <c r="G75" s="25" t="str">
        <f>IF(ISNA(VLOOKUP(D75,Iscritti!$B$2:$C$175,2,FALSE)) = TRUE, "Nome concorrente non trovato", VLOOKUP(D75,Iscritti!$B$2:$C$175,2,FALSE))</f>
        <v>andrea</v>
      </c>
      <c r="H75" s="25" t="str">
        <f>IF(ISNA(VLOOKUP(D75,Iscritti!$B$2:$D$175,3,FALSE)) =TRUE, "Cognome non trovato", VLOOKUP(D75,Iscritti!$B$2:$D$175,3,FALSE))</f>
        <v>martinoni</v>
      </c>
      <c r="I75" s="25" t="str">
        <f>IF(ISNA(VLOOKUP(D75,Iscritti!$B$2:$I$175,8,FALSE)) = TRUE, "Squadra non trovata", VLOOKUP(D75,Iscritti!$B$2:$I$175,8,FALSE))</f>
        <v>Podistica Peralto</v>
      </c>
      <c r="J75" s="25" t="str">
        <f>IF(ISNA(VLOOKUP(D75,Iscritti!$B$2:$E$175,4,FALSE)) = TRUE, "Sesso non trovato", VLOOKUP(D75,Iscritti!$B$2:$E$175,4,FALSE))</f>
        <v>m</v>
      </c>
    </row>
    <row r="76" spans="1:10" x14ac:dyDescent="0.25">
      <c r="A76" s="25">
        <v>75</v>
      </c>
      <c r="B76" s="25"/>
      <c r="C76" s="29">
        <v>3.72337962962963E-2</v>
      </c>
      <c r="D76" s="25">
        <v>296</v>
      </c>
      <c r="E76" s="25" t="str">
        <f>IF(ISNA(VLOOKUP(D76,Iscritti!$B$2:$H$175,7,FALSE) )= TRUE, "Categoria non trovata", VLOOKUP(D76,Iscritti!$B$2:$H$175,7,FALSE))</f>
        <v>D</v>
      </c>
      <c r="F76" s="25">
        <v>16</v>
      </c>
      <c r="G76" s="25" t="str">
        <f>IF(ISNA(VLOOKUP(D76,Iscritti!$B$2:$C$175,2,FALSE)) = TRUE, "Nome concorrente non trovato", VLOOKUP(D76,Iscritti!$B$2:$C$175,2,FALSE))</f>
        <v>riccardo</v>
      </c>
      <c r="H76" s="25" t="str">
        <f>IF(ISNA(VLOOKUP(D76,Iscritti!$B$2:$D$175,3,FALSE)) =TRUE, "Cognome non trovato", VLOOKUP(D76,Iscritti!$B$2:$D$175,3,FALSE))</f>
        <v>montaldo</v>
      </c>
      <c r="I76" s="25" t="str">
        <f>IF(ISNA(VLOOKUP(D76,Iscritti!$B$2:$I$175,8,FALSE)) = TRUE, "Squadra non trovata", VLOOKUP(D76,Iscritti!$B$2:$I$175,8,FALSE))</f>
        <v>cffs cogoleto</v>
      </c>
      <c r="J76" s="25" t="str">
        <f>IF(ISNA(VLOOKUP(D76,Iscritti!$B$2:$E$175,4,FALSE)) = TRUE, "Sesso non trovato", VLOOKUP(D76,Iscritti!$B$2:$E$175,4,FALSE))</f>
        <v>m</v>
      </c>
    </row>
    <row r="77" spans="1:10" x14ac:dyDescent="0.25">
      <c r="A77" s="25">
        <v>76</v>
      </c>
      <c r="B77" s="25"/>
      <c r="C77" s="29">
        <v>3.7268518518518513E-2</v>
      </c>
      <c r="D77" s="25">
        <v>297</v>
      </c>
      <c r="E77" s="25" t="str">
        <f>IF(ISNA(VLOOKUP(D77,Iscritti!$B$2:$H$175,7,FALSE) )= TRUE, "Categoria non trovata", VLOOKUP(D77,Iscritti!$B$2:$H$175,7,FALSE))</f>
        <v>A</v>
      </c>
      <c r="F77" s="25">
        <v>16</v>
      </c>
      <c r="G77" s="25" t="str">
        <f>IF(ISNA(VLOOKUP(D77,Iscritti!$B$2:$C$175,2,FALSE)) = TRUE, "Nome concorrente non trovato", VLOOKUP(D77,Iscritti!$B$2:$C$175,2,FALSE))</f>
        <v>pier paolo</v>
      </c>
      <c r="H77" s="25" t="str">
        <f>IF(ISNA(VLOOKUP(D77,Iscritti!$B$2:$D$175,3,FALSE)) =TRUE, "Cognome non trovato", VLOOKUP(D77,Iscritti!$B$2:$D$175,3,FALSE))</f>
        <v>ponta</v>
      </c>
      <c r="I77" s="25" t="str">
        <f>IF(ISNA(VLOOKUP(D77,Iscritti!$B$2:$I$175,8,FALSE)) = TRUE, "Squadra non trovata", VLOOKUP(D77,Iscritti!$B$2:$I$175,8,FALSE))</f>
        <v>atletica novese</v>
      </c>
      <c r="J77" s="25" t="str">
        <f>IF(ISNA(VLOOKUP(D77,Iscritti!$B$2:$E$175,4,FALSE)) = TRUE, "Sesso non trovato", VLOOKUP(D77,Iscritti!$B$2:$E$175,4,FALSE))</f>
        <v>m</v>
      </c>
    </row>
    <row r="78" spans="1:10" x14ac:dyDescent="0.25">
      <c r="A78" s="25">
        <v>77</v>
      </c>
      <c r="B78" s="25"/>
      <c r="C78" s="29">
        <v>3.7627314814814815E-2</v>
      </c>
      <c r="D78" s="25">
        <v>303</v>
      </c>
      <c r="E78" s="25" t="str">
        <f>IF(ISNA(VLOOKUP(D78,Iscritti!$B$2:$H$175,7,FALSE) )= TRUE, "Categoria non trovata", VLOOKUP(D78,Iscritti!$B$2:$H$175,7,FALSE))</f>
        <v>A</v>
      </c>
      <c r="F78" s="25">
        <v>17</v>
      </c>
      <c r="G78" s="25" t="str">
        <f>IF(ISNA(VLOOKUP(D78,Iscritti!$B$2:$C$175,2,FALSE)) = TRUE, "Nome concorrente non trovato", VLOOKUP(D78,Iscritti!$B$2:$C$175,2,FALSE))</f>
        <v>maurizio</v>
      </c>
      <c r="H78" s="25" t="str">
        <f>IF(ISNA(VLOOKUP(D78,Iscritti!$B$2:$D$175,3,FALSE)) =TRUE, "Cognome non trovato", VLOOKUP(D78,Iscritti!$B$2:$D$175,3,FALSE))</f>
        <v>chiabrera</v>
      </c>
      <c r="I78" s="25" t="str">
        <f>IF(ISNA(VLOOKUP(D78,Iscritti!$B$2:$I$175,8,FALSE)) = TRUE, "Squadra non trovata", VLOOKUP(D78,Iscritti!$B$2:$I$175,8,FALSE))</f>
        <v>Atletica Ovadese</v>
      </c>
      <c r="J78" s="25" t="str">
        <f>IF(ISNA(VLOOKUP(D78,Iscritti!$B$2:$E$175,4,FALSE)) = TRUE, "Sesso non trovato", VLOOKUP(D78,Iscritti!$B$2:$E$175,4,FALSE))</f>
        <v>m</v>
      </c>
    </row>
    <row r="79" spans="1:10" x14ac:dyDescent="0.25">
      <c r="A79" s="25">
        <v>78</v>
      </c>
      <c r="B79" s="25"/>
      <c r="C79" s="29">
        <v>3.7789351851851852E-2</v>
      </c>
      <c r="D79" s="25">
        <v>187</v>
      </c>
      <c r="E79" s="25" t="str">
        <f>IF(ISNA(VLOOKUP(D79,Iscritti!$B$2:$H$175,7,FALSE) )= TRUE, "Categoria non trovata", VLOOKUP(D79,Iscritti!$B$2:$H$175,7,FALSE))</f>
        <v>D</v>
      </c>
      <c r="F79" s="25">
        <v>17</v>
      </c>
      <c r="G79" s="25" t="str">
        <f>IF(ISNA(VLOOKUP(D79,Iscritti!$B$2:$C$175,2,FALSE)) = TRUE, "Nome concorrente non trovato", VLOOKUP(D79,Iscritti!$B$2:$C$175,2,FALSE))</f>
        <v>Francesco</v>
      </c>
      <c r="H79" s="25" t="str">
        <f>IF(ISNA(VLOOKUP(D79,Iscritti!$B$2:$D$175,3,FALSE)) =TRUE, "Cognome non trovato", VLOOKUP(D79,Iscritti!$B$2:$D$175,3,FALSE))</f>
        <v>Testa</v>
      </c>
      <c r="I79" s="25" t="str">
        <f>IF(ISNA(VLOOKUP(D79,Iscritti!$B$2:$I$175,8,FALSE)) = TRUE, "Squadra non trovata", VLOOKUP(D79,Iscritti!$B$2:$I$175,8,FALSE))</f>
        <v>Podistica Peralto</v>
      </c>
      <c r="J79" s="25" t="str">
        <f>IF(ISNA(VLOOKUP(D79,Iscritti!$B$2:$E$175,4,FALSE)) = TRUE, "Sesso non trovato", VLOOKUP(D79,Iscritti!$B$2:$E$175,4,FALSE))</f>
        <v>m</v>
      </c>
    </row>
    <row r="80" spans="1:10" s="32" customFormat="1" x14ac:dyDescent="0.25">
      <c r="A80" s="30">
        <v>79</v>
      </c>
      <c r="B80" s="30">
        <v>3</v>
      </c>
      <c r="C80" s="31">
        <v>3.7835648148148153E-2</v>
      </c>
      <c r="D80" s="30">
        <v>243</v>
      </c>
      <c r="E80" s="30" t="str">
        <f>IF(ISNA(VLOOKUP(D80,Iscritti!$B$2:$H$175,7,FALSE) )= TRUE, "Categoria non trovata", VLOOKUP(D80,Iscritti!$B$2:$H$175,7,FALSE))</f>
        <v>S</v>
      </c>
      <c r="F80" s="30">
        <v>2</v>
      </c>
      <c r="G80" s="30" t="str">
        <f>IF(ISNA(VLOOKUP(D80,Iscritti!$B$2:$C$175,2,FALSE)) = TRUE, "Nome concorrente non trovato", VLOOKUP(D80,Iscritti!$B$2:$C$175,2,FALSE))</f>
        <v>valentina</v>
      </c>
      <c r="H80" s="30" t="str">
        <f>IF(ISNA(VLOOKUP(D80,Iscritti!$B$2:$D$175,3,FALSE)) =TRUE, "Cognome non trovato", VLOOKUP(D80,Iscritti!$B$2:$D$175,3,FALSE))</f>
        <v>caraffini</v>
      </c>
      <c r="I80" s="30" t="str">
        <f>IF(ISNA(VLOOKUP(D80,Iscritti!$B$2:$I$175,8,FALSE)) = TRUE, "Squadra non trovata", VLOOKUP(D80,Iscritti!$B$2:$I$175,8,FALSE))</f>
        <v>Podistica Peralto</v>
      </c>
      <c r="J80" s="30" t="str">
        <f>IF(ISNA(VLOOKUP(D80,Iscritti!$B$2:$E$175,4,FALSE)) = TRUE, "Sesso non trovato", VLOOKUP(D80,Iscritti!$B$2:$E$175,4,FALSE))</f>
        <v>f</v>
      </c>
    </row>
    <row r="81" spans="1:10" s="32" customFormat="1" x14ac:dyDescent="0.25">
      <c r="A81" s="30">
        <v>80</v>
      </c>
      <c r="B81" s="30">
        <v>4</v>
      </c>
      <c r="C81" s="31">
        <v>3.788194444444444E-2</v>
      </c>
      <c r="D81" s="30">
        <v>242</v>
      </c>
      <c r="E81" s="30" t="str">
        <f>IF(ISNA(VLOOKUP(D81,Iscritti!$B$2:$H$175,7,FALSE) )= TRUE, "Categoria non trovata", VLOOKUP(D81,Iscritti!$B$2:$H$175,7,FALSE))</f>
        <v>S</v>
      </c>
      <c r="F81" s="30">
        <v>3</v>
      </c>
      <c r="G81" s="30" t="str">
        <f>IF(ISNA(VLOOKUP(D81,Iscritti!$B$2:$C$175,2,FALSE)) = TRUE, "Nome concorrente non trovato", VLOOKUP(D81,Iscritti!$B$2:$C$175,2,FALSE))</f>
        <v>maria</v>
      </c>
      <c r="H81" s="30" t="str">
        <f>IF(ISNA(VLOOKUP(D81,Iscritti!$B$2:$D$175,3,FALSE)) =TRUE, "Cognome non trovato", VLOOKUP(D81,Iscritti!$B$2:$D$175,3,FALSE))</f>
        <v>verdu sanchez</v>
      </c>
      <c r="I81" s="30" t="str">
        <f>IF(ISNA(VLOOKUP(D81,Iscritti!$B$2:$I$175,8,FALSE)) = TRUE, "Squadra non trovata", VLOOKUP(D81,Iscritti!$B$2:$I$175,8,FALSE))</f>
        <v>Podistica Peralto</v>
      </c>
      <c r="J81" s="30" t="str">
        <f>IF(ISNA(VLOOKUP(D81,Iscritti!$B$2:$E$175,4,FALSE)) = TRUE, "Sesso non trovato", VLOOKUP(D81,Iscritti!$B$2:$E$175,4,FALSE))</f>
        <v>f</v>
      </c>
    </row>
    <row r="82" spans="1:10" x14ac:dyDescent="0.25">
      <c r="A82" s="25">
        <v>81</v>
      </c>
      <c r="B82" s="25"/>
      <c r="C82" s="29">
        <v>3.7916666666666668E-2</v>
      </c>
      <c r="D82" s="25">
        <v>323</v>
      </c>
      <c r="E82" s="25" t="str">
        <f>IF(ISNA(VLOOKUP(D82,Iscritti!$B$2:$H$175,7,FALSE) )= TRUE, "Categoria non trovata", VLOOKUP(D82,Iscritti!$B$2:$H$175,7,FALSE))</f>
        <v>D</v>
      </c>
      <c r="F82" s="25">
        <v>18</v>
      </c>
      <c r="G82" s="25" t="str">
        <f>IF(ISNA(VLOOKUP(D82,Iscritti!$B$2:$C$175,2,FALSE)) = TRUE, "Nome concorrente non trovato", VLOOKUP(D82,Iscritti!$B$2:$C$175,2,FALSE))</f>
        <v>daniele</v>
      </c>
      <c r="H82" s="25" t="str">
        <f>IF(ISNA(VLOOKUP(D82,Iscritti!$B$2:$D$175,3,FALSE)) =TRUE, "Cognome non trovato", VLOOKUP(D82,Iscritti!$B$2:$D$175,3,FALSE))</f>
        <v>ricci</v>
      </c>
      <c r="I82" s="25" t="str">
        <f>IF(ISNA(VLOOKUP(D82,Iscritti!$B$2:$I$175,8,FALSE)) = TRUE, "Squadra non trovata", VLOOKUP(D82,Iscritti!$B$2:$I$175,8,FALSE))</f>
        <v>Maratoneti Genovesi</v>
      </c>
      <c r="J82" s="25" t="str">
        <f>IF(ISNA(VLOOKUP(D82,Iscritti!$B$2:$E$175,4,FALSE)) = TRUE, "Sesso non trovato", VLOOKUP(D82,Iscritti!$B$2:$E$175,4,FALSE))</f>
        <v>m</v>
      </c>
    </row>
    <row r="83" spans="1:10" x14ac:dyDescent="0.25">
      <c r="A83" s="25">
        <v>82</v>
      </c>
      <c r="B83" s="25"/>
      <c r="C83" s="29">
        <v>3.8078703703703705E-2</v>
      </c>
      <c r="D83" s="25">
        <v>202</v>
      </c>
      <c r="E83" s="25" t="str">
        <f>IF(ISNA(VLOOKUP(D83,Iscritti!$B$2:$H$175,7,FALSE) )= TRUE, "Categoria non trovata", VLOOKUP(D83,Iscritti!$B$2:$H$175,7,FALSE))</f>
        <v>B</v>
      </c>
      <c r="F83" s="25">
        <v>5</v>
      </c>
      <c r="G83" s="25" t="str">
        <f>IF(ISNA(VLOOKUP(D83,Iscritti!$B$2:$C$175,2,FALSE)) = TRUE, "Nome concorrente non trovato", VLOOKUP(D83,Iscritti!$B$2:$C$175,2,FALSE))</f>
        <v>Massimo</v>
      </c>
      <c r="H83" s="25" t="str">
        <f>IF(ISNA(VLOOKUP(D83,Iscritti!$B$2:$D$175,3,FALSE)) =TRUE, "Cognome non trovato", VLOOKUP(D83,Iscritti!$B$2:$D$175,3,FALSE))</f>
        <v>Silanus</v>
      </c>
      <c r="I83" s="25" t="str">
        <f>IF(ISNA(VLOOKUP(D83,Iscritti!$B$2:$I$175,8,FALSE)) = TRUE, "Squadra non trovata", VLOOKUP(D83,Iscritti!$B$2:$I$175,8,FALSE))</f>
        <v>città di Genova</v>
      </c>
      <c r="J83" s="25" t="str">
        <f>IF(ISNA(VLOOKUP(D83,Iscritti!$B$2:$E$175,4,FALSE)) = TRUE, "Sesso non trovato", VLOOKUP(D83,Iscritti!$B$2:$E$175,4,FALSE))</f>
        <v>m</v>
      </c>
    </row>
    <row r="84" spans="1:10" x14ac:dyDescent="0.25">
      <c r="A84" s="25">
        <v>83</v>
      </c>
      <c r="B84" s="25"/>
      <c r="C84" s="29">
        <v>3.8368055555555551E-2</v>
      </c>
      <c r="D84" s="25">
        <v>188</v>
      </c>
      <c r="E84" s="25" t="str">
        <f>IF(ISNA(VLOOKUP(D84,Iscritti!$B$2:$H$175,7,FALSE) )= TRUE, "Categoria non trovata", VLOOKUP(D84,Iscritti!$B$2:$H$175,7,FALSE))</f>
        <v>A</v>
      </c>
      <c r="F84" s="25">
        <v>18</v>
      </c>
      <c r="G84" s="25" t="str">
        <f>IF(ISNA(VLOOKUP(D84,Iscritti!$B$2:$C$175,2,FALSE)) = TRUE, "Nome concorrente non trovato", VLOOKUP(D84,Iscritti!$B$2:$C$175,2,FALSE))</f>
        <v>Davide</v>
      </c>
      <c r="H84" s="25" t="str">
        <f>IF(ISNA(VLOOKUP(D84,Iscritti!$B$2:$D$175,3,FALSE)) =TRUE, "Cognome non trovato", VLOOKUP(D84,Iscritti!$B$2:$D$175,3,FALSE))</f>
        <v>Oliveri</v>
      </c>
      <c r="I84" s="25" t="str">
        <f>IF(ISNA(VLOOKUP(D84,Iscritti!$B$2:$I$175,8,FALSE)) = TRUE, "Squadra non trovata", VLOOKUP(D84,Iscritti!$B$2:$I$175,8,FALSE))</f>
        <v>libero</v>
      </c>
      <c r="J84" s="25" t="str">
        <f>IF(ISNA(VLOOKUP(D84,Iscritti!$B$2:$E$175,4,FALSE)) = TRUE, "Sesso non trovato", VLOOKUP(D84,Iscritti!$B$2:$E$175,4,FALSE))</f>
        <v>m</v>
      </c>
    </row>
    <row r="85" spans="1:10" x14ac:dyDescent="0.25">
      <c r="A85" s="25">
        <v>84</v>
      </c>
      <c r="B85" s="25"/>
      <c r="C85" s="29">
        <v>3.8425925925925926E-2</v>
      </c>
      <c r="D85" s="25">
        <v>147</v>
      </c>
      <c r="E85" s="25" t="str">
        <f>IF(ISNA(VLOOKUP(D85,Iscritti!$B$2:$H$175,7,FALSE) )= TRUE, "Categoria non trovata", VLOOKUP(D85,Iscritti!$B$2:$H$175,7,FALSE))</f>
        <v>A</v>
      </c>
      <c r="F85" s="25">
        <v>19</v>
      </c>
      <c r="G85" s="25" t="str">
        <f>IF(ISNA(VLOOKUP(D85,Iscritti!$B$2:$C$175,2,FALSE)) = TRUE, "Nome concorrente non trovato", VLOOKUP(D85,Iscritti!$B$2:$C$175,2,FALSE))</f>
        <v>Enrico</v>
      </c>
      <c r="H85" s="25" t="str">
        <f>IF(ISNA(VLOOKUP(D85,Iscritti!$B$2:$D$175,3,FALSE)) =TRUE, "Cognome non trovato", VLOOKUP(D85,Iscritti!$B$2:$D$175,3,FALSE))</f>
        <v>Cavalleri</v>
      </c>
      <c r="I85" s="25" t="str">
        <f>IF(ISNA(VLOOKUP(D85,Iscritti!$B$2:$I$175,8,FALSE)) = TRUE, "Squadra non trovata", VLOOKUP(D85,Iscritti!$B$2:$I$175,8,FALSE))</f>
        <v>città di Genova</v>
      </c>
      <c r="J85" s="25" t="str">
        <f>IF(ISNA(VLOOKUP(D85,Iscritti!$B$2:$E$175,4,FALSE)) = TRUE, "Sesso non trovato", VLOOKUP(D85,Iscritti!$B$2:$E$175,4,FALSE))</f>
        <v>m</v>
      </c>
    </row>
    <row r="86" spans="1:10" x14ac:dyDescent="0.25">
      <c r="A86" s="25">
        <v>85</v>
      </c>
      <c r="B86" s="25"/>
      <c r="C86" s="29">
        <v>3.8657407407407404E-2</v>
      </c>
      <c r="D86" s="25">
        <v>246</v>
      </c>
      <c r="E86" s="25" t="str">
        <f>IF(ISNA(VLOOKUP(D86,Iscritti!$B$2:$H$175,7,FALSE) )= TRUE, "Categoria non trovata", VLOOKUP(D86,Iscritti!$B$2:$H$175,7,FALSE))</f>
        <v>D</v>
      </c>
      <c r="F86" s="25">
        <v>19</v>
      </c>
      <c r="G86" s="25" t="str">
        <f>IF(ISNA(VLOOKUP(D86,Iscritti!$B$2:$C$175,2,FALSE)) = TRUE, "Nome concorrente non trovato", VLOOKUP(D86,Iscritti!$B$2:$C$175,2,FALSE))</f>
        <v>gino</v>
      </c>
      <c r="H86" s="25" t="str">
        <f>IF(ISNA(VLOOKUP(D86,Iscritti!$B$2:$D$175,3,FALSE)) =TRUE, "Cognome non trovato", VLOOKUP(D86,Iscritti!$B$2:$D$175,3,FALSE))</f>
        <v>tripodi</v>
      </c>
      <c r="I86" s="25" t="str">
        <f>IF(ISNA(VLOOKUP(D86,Iscritti!$B$2:$I$175,8,FALSE)) = TRUE, "Squadra non trovata", VLOOKUP(D86,Iscritti!$B$2:$I$175,8,FALSE))</f>
        <v>Maratoneti Genovesi</v>
      </c>
      <c r="J86" s="25" t="str">
        <f>IF(ISNA(VLOOKUP(D86,Iscritti!$B$2:$E$175,4,FALSE)) = TRUE, "Sesso non trovato", VLOOKUP(D86,Iscritti!$B$2:$E$175,4,FALSE))</f>
        <v>m</v>
      </c>
    </row>
    <row r="87" spans="1:10" s="32" customFormat="1" x14ac:dyDescent="0.25">
      <c r="A87" s="30">
        <v>86</v>
      </c>
      <c r="B87" s="30">
        <v>5</v>
      </c>
      <c r="C87" s="31">
        <v>3.8252314814814815E-2</v>
      </c>
      <c r="D87" s="30">
        <v>231</v>
      </c>
      <c r="E87" s="30" t="str">
        <f>IF(ISNA(VLOOKUP(D87,Iscritti!$B$2:$H$175,7,FALSE) )= TRUE, "Categoria non trovata", VLOOKUP(D87,Iscritti!$B$2:$H$175,7,FALSE))</f>
        <v>U</v>
      </c>
      <c r="F87" s="30">
        <v>1</v>
      </c>
      <c r="G87" s="30" t="str">
        <f>IF(ISNA(VLOOKUP(D87,Iscritti!$B$2:$C$175,2,FALSE)) = TRUE, "Nome concorrente non trovato", VLOOKUP(D87,Iscritti!$B$2:$C$175,2,FALSE))</f>
        <v>Linuccia</v>
      </c>
      <c r="H87" s="30" t="str">
        <f>IF(ISNA(VLOOKUP(D87,Iscritti!$B$2:$D$175,3,FALSE)) =TRUE, "Cognome non trovato", VLOOKUP(D87,Iscritti!$B$2:$D$175,3,FALSE))</f>
        <v>Grassi</v>
      </c>
      <c r="I87" s="30" t="str">
        <f>IF(ISNA(VLOOKUP(D87,Iscritti!$B$2:$I$175,8,FALSE)) = TRUE, "Squadra non trovata", VLOOKUP(D87,Iscritti!$B$2:$I$175,8,FALSE))</f>
        <v>Atletica Sarzano</v>
      </c>
      <c r="J87" s="30" t="str">
        <f>IF(ISNA(VLOOKUP(D87,Iscritti!$B$2:$E$175,4,FALSE)) = TRUE, "Sesso non trovato", VLOOKUP(D87,Iscritti!$B$2:$E$175,4,FALSE))</f>
        <v>f</v>
      </c>
    </row>
    <row r="88" spans="1:10" x14ac:dyDescent="0.25">
      <c r="A88" s="25">
        <v>87</v>
      </c>
      <c r="B88" s="25"/>
      <c r="C88" s="29">
        <v>3.8275462962962963E-2</v>
      </c>
      <c r="D88" s="25">
        <v>211</v>
      </c>
      <c r="E88" s="25" t="str">
        <f>IF(ISNA(VLOOKUP(D88,Iscritti!$B$2:$H$175,7,FALSE) )= TRUE, "Categoria non trovata", VLOOKUP(D88,Iscritti!$B$2:$H$175,7,FALSE))</f>
        <v>A</v>
      </c>
      <c r="F88" s="25">
        <v>20</v>
      </c>
      <c r="G88" s="25" t="str">
        <f>IF(ISNA(VLOOKUP(D88,Iscritti!$B$2:$C$175,2,FALSE)) = TRUE, "Nome concorrente non trovato", VLOOKUP(D88,Iscritti!$B$2:$C$175,2,FALSE))</f>
        <v>Francesco</v>
      </c>
      <c r="H88" s="25" t="str">
        <f>IF(ISNA(VLOOKUP(D88,Iscritti!$B$2:$D$175,3,FALSE)) =TRUE, "Cognome non trovato", VLOOKUP(D88,Iscritti!$B$2:$D$175,3,FALSE))</f>
        <v>Rattazzi</v>
      </c>
      <c r="I88" s="25" t="str">
        <f>IF(ISNA(VLOOKUP(D88,Iscritti!$B$2:$I$175,8,FALSE)) = TRUE, "Squadra non trovata", VLOOKUP(D88,Iscritti!$B$2:$I$175,8,FALSE))</f>
        <v>libero</v>
      </c>
      <c r="J88" s="25" t="str">
        <f>IF(ISNA(VLOOKUP(D88,Iscritti!$B$2:$E$175,4,FALSE)) = TRUE, "Sesso non trovato", VLOOKUP(D88,Iscritti!$B$2:$E$175,4,FALSE))</f>
        <v>m</v>
      </c>
    </row>
    <row r="89" spans="1:10" x14ac:dyDescent="0.25">
      <c r="A89" s="25">
        <v>88</v>
      </c>
      <c r="B89" s="25"/>
      <c r="C89" s="29">
        <v>3.8310185185185183E-2</v>
      </c>
      <c r="D89" s="25">
        <v>189</v>
      </c>
      <c r="E89" s="25" t="str">
        <f>IF(ISNA(VLOOKUP(D89,Iscritti!$B$2:$H$175,7,FALSE) )= TRUE, "Categoria non trovata", VLOOKUP(D89,Iscritti!$B$2:$H$175,7,FALSE))</f>
        <v>E</v>
      </c>
      <c r="F89" s="25">
        <v>14</v>
      </c>
      <c r="G89" s="25" t="str">
        <f>IF(ISNA(VLOOKUP(D89,Iscritti!$B$2:$C$175,2,FALSE)) = TRUE, "Nome concorrente non trovato", VLOOKUP(D89,Iscritti!$B$2:$C$175,2,FALSE))</f>
        <v>Ivan</v>
      </c>
      <c r="H89" s="25" t="str">
        <f>IF(ISNA(VLOOKUP(D89,Iscritti!$B$2:$D$175,3,FALSE)) =TRUE, "Cognome non trovato", VLOOKUP(D89,Iscritti!$B$2:$D$175,3,FALSE))</f>
        <v>Merlo</v>
      </c>
      <c r="I89" s="25" t="str">
        <f>IF(ISNA(VLOOKUP(D89,Iscritti!$B$2:$I$175,8,FALSE)) = TRUE, "Squadra non trovata", VLOOKUP(D89,Iscritti!$B$2:$I$175,8,FALSE))</f>
        <v>Obiettivo Danza</v>
      </c>
      <c r="J89" s="25" t="str">
        <f>IF(ISNA(VLOOKUP(D89,Iscritti!$B$2:$E$175,4,FALSE)) = TRUE, "Sesso non trovato", VLOOKUP(D89,Iscritti!$B$2:$E$175,4,FALSE))</f>
        <v>m</v>
      </c>
    </row>
    <row r="90" spans="1:10" x14ac:dyDescent="0.25">
      <c r="A90" s="25">
        <v>89</v>
      </c>
      <c r="B90" s="25"/>
      <c r="C90" s="29">
        <v>3.8333333333333337E-2</v>
      </c>
      <c r="D90" s="25">
        <v>220</v>
      </c>
      <c r="E90" s="25" t="str">
        <f>IF(ISNA(VLOOKUP(D90,Iscritti!$B$2:$H$175,7,FALSE) )= TRUE, "Categoria non trovata", VLOOKUP(D90,Iscritti!$B$2:$H$175,7,FALSE))</f>
        <v>E</v>
      </c>
      <c r="F90" s="25">
        <v>15</v>
      </c>
      <c r="G90" s="25" t="str">
        <f>IF(ISNA(VLOOKUP(D90,Iscritti!$B$2:$C$175,2,FALSE)) = TRUE, "Nome concorrente non trovato", VLOOKUP(D90,Iscritti!$B$2:$C$175,2,FALSE))</f>
        <v>Vincenzo</v>
      </c>
      <c r="H90" s="25" t="str">
        <f>IF(ISNA(VLOOKUP(D90,Iscritti!$B$2:$D$175,3,FALSE)) =TRUE, "Cognome non trovato", VLOOKUP(D90,Iscritti!$B$2:$D$175,3,FALSE))</f>
        <v>Pisani</v>
      </c>
      <c r="I90" s="25" t="str">
        <f>IF(ISNA(VLOOKUP(D90,Iscritti!$B$2:$I$175,8,FALSE)) = TRUE, "Squadra non trovata", VLOOKUP(D90,Iscritti!$B$2:$I$175,8,FALSE))</f>
        <v>Cartotecnica Piemontese</v>
      </c>
      <c r="J90" s="25" t="str">
        <f>IF(ISNA(VLOOKUP(D90,Iscritti!$B$2:$E$175,4,FALSE)) = TRUE, "Sesso non trovato", VLOOKUP(D90,Iscritti!$B$2:$E$175,4,FALSE))</f>
        <v>m</v>
      </c>
    </row>
    <row r="91" spans="1:10" x14ac:dyDescent="0.25">
      <c r="A91" s="25">
        <v>90</v>
      </c>
      <c r="B91" s="25"/>
      <c r="C91" s="29">
        <v>3.8356481481481484E-2</v>
      </c>
      <c r="D91" s="25">
        <v>279</v>
      </c>
      <c r="E91" s="25" t="str">
        <f>IF(ISNA(VLOOKUP(D91,Iscritti!$B$2:$H$175,7,FALSE) )= TRUE, "Categoria non trovata", VLOOKUP(D91,Iscritti!$B$2:$H$175,7,FALSE))</f>
        <v>C</v>
      </c>
      <c r="F91" s="25">
        <v>17</v>
      </c>
      <c r="G91" s="25" t="str">
        <f>IF(ISNA(VLOOKUP(D91,Iscritti!$B$2:$C$175,2,FALSE)) = TRUE, "Nome concorrente non trovato", VLOOKUP(D91,Iscritti!$B$2:$C$175,2,FALSE))</f>
        <v>francesco</v>
      </c>
      <c r="H91" s="25" t="str">
        <f>IF(ISNA(VLOOKUP(D91,Iscritti!$B$2:$D$175,3,FALSE)) =TRUE, "Cognome non trovato", VLOOKUP(D91,Iscritti!$B$2:$D$175,3,FALSE))</f>
        <v>isgro</v>
      </c>
      <c r="I91" s="25" t="str">
        <f>IF(ISNA(VLOOKUP(D91,Iscritti!$B$2:$I$175,8,FALSE)) = TRUE, "Squadra non trovata", VLOOKUP(D91,Iscritti!$B$2:$I$175,8,FALSE))</f>
        <v>sky runners quinto</v>
      </c>
      <c r="J91" s="25" t="str">
        <f>IF(ISNA(VLOOKUP(D91,Iscritti!$B$2:$E$175,4,FALSE)) = TRUE, "Sesso non trovato", VLOOKUP(D91,Iscritti!$B$2:$E$175,4,FALSE))</f>
        <v>m</v>
      </c>
    </row>
    <row r="92" spans="1:10" s="32" customFormat="1" x14ac:dyDescent="0.25">
      <c r="A92" s="30">
        <v>91</v>
      </c>
      <c r="B92" s="30">
        <v>6</v>
      </c>
      <c r="C92" s="31">
        <v>3.8391203703703698E-2</v>
      </c>
      <c r="D92" s="30">
        <v>276</v>
      </c>
      <c r="E92" s="30" t="str">
        <f>IF(ISNA(VLOOKUP(D92,Iscritti!$B$2:$H$175,7,FALSE) )= TRUE, "Categoria non trovata", VLOOKUP(D92,Iscritti!$B$2:$H$175,7,FALSE))</f>
        <v>P</v>
      </c>
      <c r="F92" s="30">
        <v>1</v>
      </c>
      <c r="G92" s="30" t="str">
        <f>IF(ISNA(VLOOKUP(D92,Iscritti!$B$2:$C$175,2,FALSE)) = TRUE, "Nome concorrente non trovato", VLOOKUP(D92,Iscritti!$B$2:$C$175,2,FALSE))</f>
        <v>sabrina</v>
      </c>
      <c r="H92" s="30" t="str">
        <f>IF(ISNA(VLOOKUP(D92,Iscritti!$B$2:$D$175,3,FALSE)) =TRUE, "Cognome non trovato", VLOOKUP(D92,Iscritti!$B$2:$D$175,3,FALSE))</f>
        <v>prunotto</v>
      </c>
      <c r="I92" s="30" t="str">
        <f>IF(ISNA(VLOOKUP(D92,Iscritti!$B$2:$I$175,8,FALSE)) = TRUE, "Squadra non trovata", VLOOKUP(D92,Iscritti!$B$2:$I$175,8,FALSE))</f>
        <v>gau</v>
      </c>
      <c r="J92" s="30" t="str">
        <f>IF(ISNA(VLOOKUP(D92,Iscritti!$B$2:$E$175,4,FALSE)) = TRUE, "Sesso non trovato", VLOOKUP(D92,Iscritti!$B$2:$E$175,4,FALSE))</f>
        <v>f</v>
      </c>
    </row>
    <row r="93" spans="1:10" x14ac:dyDescent="0.25">
      <c r="A93" s="25">
        <v>92</v>
      </c>
      <c r="B93" s="25"/>
      <c r="C93" s="29">
        <v>3.8425925925925926E-2</v>
      </c>
      <c r="D93" s="25">
        <v>235</v>
      </c>
      <c r="E93" s="25" t="str">
        <f>IF(ISNA(VLOOKUP(D93,Iscritti!$B$2:$H$175,7,FALSE) )= TRUE, "Categoria non trovata", VLOOKUP(D93,Iscritti!$B$2:$H$175,7,FALSE))</f>
        <v>D</v>
      </c>
      <c r="F93" s="25">
        <v>20</v>
      </c>
      <c r="G93" s="25" t="str">
        <f>IF(ISNA(VLOOKUP(D93,Iscritti!$B$2:$C$175,2,FALSE)) = TRUE, "Nome concorrente non trovato", VLOOKUP(D93,Iscritti!$B$2:$C$175,2,FALSE))</f>
        <v>paolo</v>
      </c>
      <c r="H93" s="25" t="str">
        <f>IF(ISNA(VLOOKUP(D93,Iscritti!$B$2:$D$175,3,FALSE)) =TRUE, "Cognome non trovato", VLOOKUP(D93,Iscritti!$B$2:$D$175,3,FALSE))</f>
        <v>scavino</v>
      </c>
      <c r="I93" s="25" t="str">
        <f>IF(ISNA(VLOOKUP(D93,Iscritti!$B$2:$I$175,8,FALSE)) = TRUE, "Squadra non trovata", VLOOKUP(D93,Iscritti!$B$2:$I$175,8,FALSE))</f>
        <v>Emozioni Sport Team</v>
      </c>
      <c r="J93" s="25" t="str">
        <f>IF(ISNA(VLOOKUP(D93,Iscritti!$B$2:$E$175,4,FALSE)) = TRUE, "Sesso non trovato", VLOOKUP(D93,Iscritti!$B$2:$E$175,4,FALSE))</f>
        <v>m</v>
      </c>
    </row>
    <row r="94" spans="1:10" x14ac:dyDescent="0.25">
      <c r="A94" s="25">
        <v>93</v>
      </c>
      <c r="B94" s="25"/>
      <c r="C94" s="29">
        <v>3.8449074074074073E-2</v>
      </c>
      <c r="D94" s="25">
        <v>212</v>
      </c>
      <c r="E94" s="25" t="str">
        <f>IF(ISNA(VLOOKUP(D94,Iscritti!$B$2:$H$175,7,FALSE) )= TRUE, "Categoria non trovata", VLOOKUP(D94,Iscritti!$B$2:$H$175,7,FALSE))</f>
        <v>A</v>
      </c>
      <c r="F94" s="25">
        <v>21</v>
      </c>
      <c r="G94" s="25" t="str">
        <f>IF(ISNA(VLOOKUP(D94,Iscritti!$B$2:$C$175,2,FALSE)) = TRUE, "Nome concorrente non trovato", VLOOKUP(D94,Iscritti!$B$2:$C$175,2,FALSE))</f>
        <v>Giovanni</v>
      </c>
      <c r="H94" s="25" t="str">
        <f>IF(ISNA(VLOOKUP(D94,Iscritti!$B$2:$D$175,3,FALSE)) =TRUE, "Cognome non trovato", VLOOKUP(D94,Iscritti!$B$2:$D$175,3,FALSE))</f>
        <v>Rattazzi</v>
      </c>
      <c r="I94" s="25" t="str">
        <f>IF(ISNA(VLOOKUP(D94,Iscritti!$B$2:$I$175,8,FALSE)) = TRUE, "Squadra non trovata", VLOOKUP(D94,Iscritti!$B$2:$I$175,8,FALSE))</f>
        <v>libero</v>
      </c>
      <c r="J94" s="25" t="str">
        <f>IF(ISNA(VLOOKUP(D94,Iscritti!$B$2:$E$175,4,FALSE)) = TRUE, "Sesso non trovato", VLOOKUP(D94,Iscritti!$B$2:$E$175,4,FALSE))</f>
        <v>m</v>
      </c>
    </row>
    <row r="95" spans="1:10" x14ac:dyDescent="0.25">
      <c r="A95" s="25">
        <v>94</v>
      </c>
      <c r="B95" s="25"/>
      <c r="C95" s="29">
        <v>3.8483796296296294E-2</v>
      </c>
      <c r="D95" s="25">
        <v>228</v>
      </c>
      <c r="E95" s="25" t="str">
        <f>IF(ISNA(VLOOKUP(D95,Iscritti!$B$2:$H$175,7,FALSE) )= TRUE, "Categoria non trovata", VLOOKUP(D95,Iscritti!$B$2:$H$175,7,FALSE))</f>
        <v>D</v>
      </c>
      <c r="F95" s="25">
        <v>21</v>
      </c>
      <c r="G95" s="25" t="str">
        <f>IF(ISNA(VLOOKUP(D95,Iscritti!$B$2:$C$175,2,FALSE)) = TRUE, "Nome concorrente non trovato", VLOOKUP(D95,Iscritti!$B$2:$C$175,2,FALSE))</f>
        <v>Antonio</v>
      </c>
      <c r="H95" s="25" t="str">
        <f>IF(ISNA(VLOOKUP(D95,Iscritti!$B$2:$D$175,3,FALSE)) =TRUE, "Cognome non trovato", VLOOKUP(D95,Iscritti!$B$2:$D$175,3,FALSE))</f>
        <v>Pagani</v>
      </c>
      <c r="I95" s="25" t="str">
        <f>IF(ISNA(VLOOKUP(D95,Iscritti!$B$2:$I$175,8,FALSE)) = TRUE, "Squadra non trovata", VLOOKUP(D95,Iscritti!$B$2:$I$175,8,FALSE))</f>
        <v>Universale Don Bosco</v>
      </c>
      <c r="J95" s="25" t="str">
        <f>IF(ISNA(VLOOKUP(D95,Iscritti!$B$2:$E$175,4,FALSE)) = TRUE, "Sesso non trovato", VLOOKUP(D95,Iscritti!$B$2:$E$175,4,FALSE))</f>
        <v>m</v>
      </c>
    </row>
    <row r="96" spans="1:10" x14ac:dyDescent="0.25">
      <c r="A96" s="25">
        <v>95</v>
      </c>
      <c r="B96" s="25"/>
      <c r="C96" s="29">
        <v>3.8518518518518521E-2</v>
      </c>
      <c r="D96" s="25">
        <v>119</v>
      </c>
      <c r="E96" s="25" t="str">
        <f>IF(ISNA(VLOOKUP(D96,Iscritti!$B$2:$H$175,7,FALSE) )= TRUE, "Categoria non trovata", VLOOKUP(D96,Iscritti!$B$2:$H$175,7,FALSE))</f>
        <v>C</v>
      </c>
      <c r="F96" s="25">
        <v>18</v>
      </c>
      <c r="G96" s="25" t="str">
        <f>IF(ISNA(VLOOKUP(D96,Iscritti!$B$2:$C$175,2,FALSE)) = TRUE, "Nome concorrente non trovato", VLOOKUP(D96,Iscritti!$B$2:$C$175,2,FALSE))</f>
        <v>Mario</v>
      </c>
      <c r="H96" s="25" t="str">
        <f>IF(ISNA(VLOOKUP(D96,Iscritti!$B$2:$D$175,3,FALSE)) =TRUE, "Cognome non trovato", VLOOKUP(D96,Iscritti!$B$2:$D$175,3,FALSE))</f>
        <v>La Pietra</v>
      </c>
      <c r="I96" s="25" t="str">
        <f>IF(ISNA(VLOOKUP(D96,Iscritti!$B$2:$I$175,8,FALSE)) = TRUE, "Squadra non trovata", VLOOKUP(D96,Iscritti!$B$2:$I$175,8,FALSE))</f>
        <v>Multedo 1930</v>
      </c>
      <c r="J96" s="25" t="str">
        <f>IF(ISNA(VLOOKUP(D96,Iscritti!$B$2:$E$175,4,FALSE)) = TRUE, "Sesso non trovato", VLOOKUP(D96,Iscritti!$B$2:$E$175,4,FALSE))</f>
        <v>m</v>
      </c>
    </row>
    <row r="97" spans="1:10" x14ac:dyDescent="0.25">
      <c r="A97" s="25">
        <v>96</v>
      </c>
      <c r="B97" s="25"/>
      <c r="C97" s="29">
        <v>3.8576388888888889E-2</v>
      </c>
      <c r="D97" s="25">
        <v>245</v>
      </c>
      <c r="E97" s="25" t="str">
        <f>IF(ISNA(VLOOKUP(D97,Iscritti!$B$2:$H$175,7,FALSE) )= TRUE, "Categoria non trovata", VLOOKUP(D97,Iscritti!$B$2:$H$175,7,FALSE))</f>
        <v>D</v>
      </c>
      <c r="F97" s="25">
        <v>22</v>
      </c>
      <c r="G97" s="25" t="str">
        <f>IF(ISNA(VLOOKUP(D97,Iscritti!$B$2:$C$175,2,FALSE)) = TRUE, "Nome concorrente non trovato", VLOOKUP(D97,Iscritti!$B$2:$C$175,2,FALSE))</f>
        <v>nello</v>
      </c>
      <c r="H97" s="25" t="str">
        <f>IF(ISNA(VLOOKUP(D97,Iscritti!$B$2:$D$175,3,FALSE)) =TRUE, "Cognome non trovato", VLOOKUP(D97,Iscritti!$B$2:$D$175,3,FALSE))</f>
        <v>talocchi</v>
      </c>
      <c r="I97" s="25" t="str">
        <f>IF(ISNA(VLOOKUP(D97,Iscritti!$B$2:$I$175,8,FALSE)) = TRUE, "Squadra non trovata", VLOOKUP(D97,Iscritti!$B$2:$I$175,8,FALSE))</f>
        <v>g.p.banca d'italia</v>
      </c>
      <c r="J97" s="25" t="str">
        <f>IF(ISNA(VLOOKUP(D97,Iscritti!$B$2:$E$175,4,FALSE)) = TRUE, "Sesso non trovato", VLOOKUP(D97,Iscritti!$B$2:$E$175,4,FALSE))</f>
        <v>m</v>
      </c>
    </row>
    <row r="98" spans="1:10" x14ac:dyDescent="0.25">
      <c r="A98" s="25">
        <v>97</v>
      </c>
      <c r="B98" s="25"/>
      <c r="C98" s="29">
        <v>3.9456018518518522E-2</v>
      </c>
      <c r="D98" s="25">
        <v>207</v>
      </c>
      <c r="E98" s="25" t="str">
        <f>IF(ISNA(VLOOKUP(D98,Iscritti!$B$2:$H$175,7,FALSE) )= TRUE, "Categoria non trovata", VLOOKUP(D98,Iscritti!$B$2:$H$175,7,FALSE))</f>
        <v>E</v>
      </c>
      <c r="F98" s="25">
        <v>16</v>
      </c>
      <c r="G98" s="25" t="str">
        <f>IF(ISNA(VLOOKUP(D98,Iscritti!$B$2:$C$175,2,FALSE)) = TRUE, "Nome concorrente non trovato", VLOOKUP(D98,Iscritti!$B$2:$C$175,2,FALSE))</f>
        <v>gianni</v>
      </c>
      <c r="H98" s="25" t="str">
        <f>IF(ISNA(VLOOKUP(D98,Iscritti!$B$2:$D$175,3,FALSE)) =TRUE, "Cognome non trovato", VLOOKUP(D98,Iscritti!$B$2:$D$175,3,FALSE))</f>
        <v>tavella</v>
      </c>
      <c r="I98" s="25" t="str">
        <f>IF(ISNA(VLOOKUP(D98,Iscritti!$B$2:$I$175,8,FALSE)) = TRUE, "Squadra non trovata", VLOOKUP(D98,Iscritti!$B$2:$I$175,8,FALSE))</f>
        <v>Atletica Vallescrivia</v>
      </c>
      <c r="J98" s="25" t="str">
        <f>IF(ISNA(VLOOKUP(D98,Iscritti!$B$2:$E$175,4,FALSE)) = TRUE, "Sesso non trovato", VLOOKUP(D98,Iscritti!$B$2:$E$175,4,FALSE))</f>
        <v>m</v>
      </c>
    </row>
    <row r="99" spans="1:10" x14ac:dyDescent="0.25">
      <c r="A99" s="25">
        <v>98</v>
      </c>
      <c r="B99" s="25"/>
      <c r="C99" s="29">
        <v>3.9502314814814816E-2</v>
      </c>
      <c r="D99" s="25">
        <v>285</v>
      </c>
      <c r="E99" s="25" t="str">
        <f>IF(ISNA(VLOOKUP(D99,Iscritti!$B$2:$H$175,7,FALSE) )= TRUE, "Categoria non trovata", VLOOKUP(D99,Iscritti!$B$2:$H$175,7,FALSE))</f>
        <v>D</v>
      </c>
      <c r="F99" s="25">
        <v>23</v>
      </c>
      <c r="G99" s="25" t="str">
        <f>IF(ISNA(VLOOKUP(D99,Iscritti!$B$2:$C$175,2,FALSE)) = TRUE, "Nome concorrente non trovato", VLOOKUP(D99,Iscritti!$B$2:$C$175,2,FALSE))</f>
        <v>giancarlo</v>
      </c>
      <c r="H99" s="25" t="str">
        <f>IF(ISNA(VLOOKUP(D99,Iscritti!$B$2:$D$175,3,FALSE)) =TRUE, "Cognome non trovato", VLOOKUP(D99,Iscritti!$B$2:$D$175,3,FALSE))</f>
        <v>ottonello</v>
      </c>
      <c r="I99" s="25" t="str">
        <f>IF(ISNA(VLOOKUP(D99,Iscritti!$B$2:$I$175,8,FALSE)) = TRUE, "Squadra non trovata", VLOOKUP(D99,Iscritti!$B$2:$I$175,8,FALSE))</f>
        <v>libero</v>
      </c>
      <c r="J99" s="25" t="str">
        <f>IF(ISNA(VLOOKUP(D99,Iscritti!$B$2:$E$175,4,FALSE)) = TRUE, "Sesso non trovato", VLOOKUP(D99,Iscritti!$B$2:$E$175,4,FALSE))</f>
        <v>m</v>
      </c>
    </row>
    <row r="100" spans="1:10" x14ac:dyDescent="0.25">
      <c r="A100" s="25">
        <v>99</v>
      </c>
      <c r="B100" s="25"/>
      <c r="C100" s="29">
        <v>3.9525462962962964E-2</v>
      </c>
      <c r="D100" s="25">
        <v>290</v>
      </c>
      <c r="E100" s="25" t="str">
        <f>IF(ISNA(VLOOKUP(D100,Iscritti!$B$2:$H$175,7,FALSE) )= TRUE, "Categoria non trovata", VLOOKUP(D100,Iscritti!$B$2:$H$175,7,FALSE))</f>
        <v>C</v>
      </c>
      <c r="F100" s="25">
        <v>19</v>
      </c>
      <c r="G100" s="25" t="str">
        <f>IF(ISNA(VLOOKUP(D100,Iscritti!$B$2:$C$175,2,FALSE)) = TRUE, "Nome concorrente non trovato", VLOOKUP(D100,Iscritti!$B$2:$C$175,2,FALSE))</f>
        <v>stefano</v>
      </c>
      <c r="H100" s="25" t="str">
        <f>IF(ISNA(VLOOKUP(D100,Iscritti!$B$2:$D$175,3,FALSE)) =TRUE, "Cognome non trovato", VLOOKUP(D100,Iscritti!$B$2:$D$175,3,FALSE))</f>
        <v>frezosi</v>
      </c>
      <c r="I100" s="25" t="str">
        <f>IF(ISNA(VLOOKUP(D100,Iscritti!$B$2:$I$175,8,FALSE)) = TRUE, "Squadra non trovata", VLOOKUP(D100,Iscritti!$B$2:$I$175,8,FALSE))</f>
        <v>gau</v>
      </c>
      <c r="J100" s="25" t="str">
        <f>IF(ISNA(VLOOKUP(D100,Iscritti!$B$2:$E$175,4,FALSE)) = TRUE, "Sesso non trovato", VLOOKUP(D100,Iscritti!$B$2:$E$175,4,FALSE))</f>
        <v>m</v>
      </c>
    </row>
    <row r="101" spans="1:10" s="32" customFormat="1" x14ac:dyDescent="0.25">
      <c r="A101" s="30">
        <v>100</v>
      </c>
      <c r="B101" s="30">
        <v>7</v>
      </c>
      <c r="C101" s="31">
        <v>3.9745370370370368E-2</v>
      </c>
      <c r="D101" s="30">
        <v>192</v>
      </c>
      <c r="E101" s="30" t="str">
        <f>IF(ISNA(VLOOKUP(D101,Iscritti!$B$2:$H$175,7,FALSE) )= TRUE, "Categoria non trovata", VLOOKUP(D101,Iscritti!$B$2:$H$175,7,FALSE))</f>
        <v>Z</v>
      </c>
      <c r="F101" s="30">
        <v>1</v>
      </c>
      <c r="G101" s="30" t="str">
        <f>IF(ISNA(VLOOKUP(D101,Iscritti!$B$2:$C$175,2,FALSE)) = TRUE, "Nome concorrente non trovato", VLOOKUP(D101,Iscritti!$B$2:$C$175,2,FALSE))</f>
        <v>Giovanna</v>
      </c>
      <c r="H101" s="30" t="str">
        <f>IF(ISNA(VLOOKUP(D101,Iscritti!$B$2:$D$175,3,FALSE)) =TRUE, "Cognome non trovato", VLOOKUP(D101,Iscritti!$B$2:$D$175,3,FALSE))</f>
        <v>Mazzucco</v>
      </c>
      <c r="I101" s="30" t="str">
        <f>IF(ISNA(VLOOKUP(D101,Iscritti!$B$2:$I$175,8,FALSE)) = TRUE, "Squadra non trovata", VLOOKUP(D101,Iscritti!$B$2:$I$175,8,FALSE))</f>
        <v>città di Genova</v>
      </c>
      <c r="J101" s="30" t="str">
        <f>IF(ISNA(VLOOKUP(D101,Iscritti!$B$2:$E$175,4,FALSE)) = TRUE, "Sesso non trovato", VLOOKUP(D101,Iscritti!$B$2:$E$175,4,FALSE))</f>
        <v>f</v>
      </c>
    </row>
    <row r="102" spans="1:10" x14ac:dyDescent="0.25">
      <c r="A102" s="25">
        <v>101</v>
      </c>
      <c r="B102" s="25"/>
      <c r="C102" s="29">
        <v>3.9594907407407405E-2</v>
      </c>
      <c r="D102" s="25">
        <v>280</v>
      </c>
      <c r="E102" s="25" t="str">
        <f>IF(ISNA(VLOOKUP(D102,Iscritti!$B$2:$H$175,7,FALSE) )= TRUE, "Categoria non trovata", VLOOKUP(D102,Iscritti!$B$2:$H$175,7,FALSE))</f>
        <v>E</v>
      </c>
      <c r="F102" s="25">
        <v>17</v>
      </c>
      <c r="G102" s="25" t="str">
        <f>IF(ISNA(VLOOKUP(D102,Iscritti!$B$2:$C$175,2,FALSE)) = TRUE, "Nome concorrente non trovato", VLOOKUP(D102,Iscritti!$B$2:$C$175,2,FALSE))</f>
        <v>luigi</v>
      </c>
      <c r="H102" s="25" t="str">
        <f>IF(ISNA(VLOOKUP(D102,Iscritti!$B$2:$D$175,3,FALSE)) =TRUE, "Cognome non trovato", VLOOKUP(D102,Iscritti!$B$2:$D$175,3,FALSE))</f>
        <v>pietronave</v>
      </c>
      <c r="I102" s="25" t="str">
        <f>IF(ISNA(VLOOKUP(D102,Iscritti!$B$2:$I$175,8,FALSE)) = TRUE, "Squadra non trovata", VLOOKUP(D102,Iscritti!$B$2:$I$175,8,FALSE))</f>
        <v>sky runners quinto</v>
      </c>
      <c r="J102" s="25" t="str">
        <f>IF(ISNA(VLOOKUP(D102,Iscritti!$B$2:$E$175,4,FALSE)) = TRUE, "Sesso non trovato", VLOOKUP(D102,Iscritti!$B$2:$E$175,4,FALSE))</f>
        <v>m</v>
      </c>
    </row>
    <row r="103" spans="1:10" x14ac:dyDescent="0.25">
      <c r="A103" s="25">
        <v>102</v>
      </c>
      <c r="B103" s="25"/>
      <c r="C103" s="29">
        <v>3.9814814814814817E-2</v>
      </c>
      <c r="D103" s="25">
        <v>261</v>
      </c>
      <c r="E103" s="25" t="str">
        <f>IF(ISNA(VLOOKUP(D103,Iscritti!$B$2:$H$175,7,FALSE) )= TRUE, "Categoria non trovata", VLOOKUP(D103,Iscritti!$B$2:$H$175,7,FALSE))</f>
        <v>H</v>
      </c>
      <c r="F103" s="25">
        <v>1</v>
      </c>
      <c r="G103" s="25" t="str">
        <f>IF(ISNA(VLOOKUP(D103,Iscritti!$B$2:$C$175,2,FALSE)) = TRUE, "Nome concorrente non trovato", VLOOKUP(D103,Iscritti!$B$2:$C$175,2,FALSE))</f>
        <v>giancarlo</v>
      </c>
      <c r="H103" s="25" t="str">
        <f>IF(ISNA(VLOOKUP(D103,Iscritti!$B$2:$D$175,3,FALSE)) =TRUE, "Cognome non trovato", VLOOKUP(D103,Iscritti!$B$2:$D$175,3,FALSE))</f>
        <v>icardi</v>
      </c>
      <c r="I103" s="25" t="str">
        <f>IF(ISNA(VLOOKUP(D103,Iscritti!$B$2:$I$175,8,FALSE)) = TRUE, "Squadra non trovata", VLOOKUP(D103,Iscritti!$B$2:$I$175,8,FALSE))</f>
        <v>Atletica Ovadese</v>
      </c>
      <c r="J103" s="25" t="str">
        <f>IF(ISNA(VLOOKUP(D103,Iscritti!$B$2:$E$175,4,FALSE)) = TRUE, "Sesso non trovato", VLOOKUP(D103,Iscritti!$B$2:$E$175,4,FALSE))</f>
        <v>m</v>
      </c>
    </row>
    <row r="104" spans="1:10" x14ac:dyDescent="0.25">
      <c r="A104" s="25">
        <v>103</v>
      </c>
      <c r="B104" s="25"/>
      <c r="C104" s="29">
        <v>4.0219907407407406E-2</v>
      </c>
      <c r="D104" s="25">
        <v>307</v>
      </c>
      <c r="E104" s="25" t="str">
        <f>IF(ISNA(VLOOKUP(D104,Iscritti!$B$2:$H$175,7,FALSE) )= TRUE, "Categoria non trovata", VLOOKUP(D104,Iscritti!$B$2:$H$175,7,FALSE))</f>
        <v>A</v>
      </c>
      <c r="F104" s="25">
        <v>22</v>
      </c>
      <c r="G104" s="25" t="str">
        <f>IF(ISNA(VLOOKUP(D104,Iscritti!$B$2:$C$175,2,FALSE)) = TRUE, "Nome concorrente non trovato", VLOOKUP(D104,Iscritti!$B$2:$C$175,2,FALSE))</f>
        <v>andrea</v>
      </c>
      <c r="H104" s="25" t="str">
        <f>IF(ISNA(VLOOKUP(D104,Iscritti!$B$2:$D$175,3,FALSE)) =TRUE, "Cognome non trovato", VLOOKUP(D104,Iscritti!$B$2:$D$175,3,FALSE))</f>
        <v>piccardo</v>
      </c>
      <c r="I104" s="25" t="str">
        <f>IF(ISNA(VLOOKUP(D104,Iscritti!$B$2:$I$175,8,FALSE)) = TRUE, "Squadra non trovata", VLOOKUP(D104,Iscritti!$B$2:$I$175,8,FALSE))</f>
        <v>libero</v>
      </c>
      <c r="J104" s="25" t="str">
        <f>IF(ISNA(VLOOKUP(D104,Iscritti!$B$2:$E$175,4,FALSE)) = TRUE, "Sesso non trovato", VLOOKUP(D104,Iscritti!$B$2:$E$175,4,FALSE))</f>
        <v>m</v>
      </c>
    </row>
    <row r="105" spans="1:10" x14ac:dyDescent="0.25">
      <c r="A105" s="25">
        <v>104</v>
      </c>
      <c r="B105" s="25"/>
      <c r="C105" s="29">
        <v>4.0254629629629633E-2</v>
      </c>
      <c r="D105" s="25">
        <v>148</v>
      </c>
      <c r="E105" s="25" t="str">
        <f>IF(ISNA(VLOOKUP(D105,Iscritti!$B$2:$H$175,7,FALSE) )= TRUE, "Categoria non trovata", VLOOKUP(D105,Iscritti!$B$2:$H$175,7,FALSE))</f>
        <v>G</v>
      </c>
      <c r="F105" s="25">
        <v>2</v>
      </c>
      <c r="G105" s="25" t="str">
        <f>IF(ISNA(VLOOKUP(D105,Iscritti!$B$2:$C$175,2,FALSE)) = TRUE, "Nome concorrente non trovato", VLOOKUP(D105,Iscritti!$B$2:$C$175,2,FALSE))</f>
        <v>Franco</v>
      </c>
      <c r="H105" s="25" t="str">
        <f>IF(ISNA(VLOOKUP(D105,Iscritti!$B$2:$D$175,3,FALSE)) =TRUE, "Cognome non trovato", VLOOKUP(D105,Iscritti!$B$2:$D$175,3,FALSE))</f>
        <v>Camera</v>
      </c>
      <c r="I105" s="25" t="str">
        <f>IF(ISNA(VLOOKUP(D105,Iscritti!$B$2:$I$175,8,FALSE)) = TRUE, "Squadra non trovata", VLOOKUP(D105,Iscritti!$B$2:$I$175,8,FALSE))</f>
        <v>Atletica Ovadese</v>
      </c>
      <c r="J105" s="25" t="str">
        <f>IF(ISNA(VLOOKUP(D105,Iscritti!$B$2:$E$175,4,FALSE)) = TRUE, "Sesso non trovato", VLOOKUP(D105,Iscritti!$B$2:$E$175,4,FALSE))</f>
        <v>m</v>
      </c>
    </row>
    <row r="106" spans="1:10" s="32" customFormat="1" x14ac:dyDescent="0.25">
      <c r="A106" s="30">
        <v>105</v>
      </c>
      <c r="B106" s="30">
        <v>8</v>
      </c>
      <c r="C106" s="31">
        <v>4.027777777777778E-2</v>
      </c>
      <c r="D106" s="30">
        <v>254</v>
      </c>
      <c r="E106" s="30" t="str">
        <f>IF(ISNA(VLOOKUP(D106,Iscritti!$B$2:$H$175,7,FALSE) )= TRUE, "Categoria non trovata", VLOOKUP(D106,Iscritti!$B$2:$H$175,7,FALSE))</f>
        <v>P</v>
      </c>
      <c r="F106" s="30">
        <v>2</v>
      </c>
      <c r="G106" s="30" t="str">
        <f>IF(ISNA(VLOOKUP(D106,Iscritti!$B$2:$C$175,2,FALSE)) = TRUE, "Nome concorrente non trovato", VLOOKUP(D106,Iscritti!$B$2:$C$175,2,FALSE))</f>
        <v>ester</v>
      </c>
      <c r="H106" s="30" t="str">
        <f>IF(ISNA(VLOOKUP(D106,Iscritti!$B$2:$D$175,3,FALSE)) =TRUE, "Cognome non trovato", VLOOKUP(D106,Iscritti!$B$2:$D$175,3,FALSE))</f>
        <v>bruzzone</v>
      </c>
      <c r="I106" s="30" t="str">
        <f>IF(ISNA(VLOOKUP(D106,Iscritti!$B$2:$I$175,8,FALSE)) = TRUE, "Squadra non trovata", VLOOKUP(D106,Iscritti!$B$2:$I$175,8,FALSE))</f>
        <v>Emozioni Sport Team</v>
      </c>
      <c r="J106" s="30" t="str">
        <f>IF(ISNA(VLOOKUP(D106,Iscritti!$B$2:$E$175,4,FALSE)) = TRUE, "Sesso non trovato", VLOOKUP(D106,Iscritti!$B$2:$E$175,4,FALSE))</f>
        <v>f</v>
      </c>
    </row>
    <row r="107" spans="1:10" s="32" customFormat="1" x14ac:dyDescent="0.25">
      <c r="A107" s="30">
        <v>106</v>
      </c>
      <c r="B107" s="30">
        <v>9</v>
      </c>
      <c r="C107" s="31">
        <v>4.0300925925925928E-2</v>
      </c>
      <c r="D107" s="30">
        <v>195</v>
      </c>
      <c r="E107" s="30" t="str">
        <f>IF(ISNA(VLOOKUP(D107,Iscritti!$B$2:$H$175,7,FALSE) )= TRUE, "Categoria non trovata", VLOOKUP(D107,Iscritti!$B$2:$H$175,7,FALSE))</f>
        <v>R</v>
      </c>
      <c r="F107" s="30">
        <v>2</v>
      </c>
      <c r="G107" s="30" t="str">
        <f>IF(ISNA(VLOOKUP(D107,Iscritti!$B$2:$C$175,2,FALSE)) = TRUE, "Nome concorrente non trovato", VLOOKUP(D107,Iscritti!$B$2:$C$175,2,FALSE))</f>
        <v>Rita</v>
      </c>
      <c r="H107" s="30" t="str">
        <f>IF(ISNA(VLOOKUP(D107,Iscritti!$B$2:$D$175,3,FALSE)) =TRUE, "Cognome non trovato", VLOOKUP(D107,Iscritti!$B$2:$D$175,3,FALSE))</f>
        <v>Marchet</v>
      </c>
      <c r="I107" s="30" t="str">
        <f>IF(ISNA(VLOOKUP(D107,Iscritti!$B$2:$I$175,8,FALSE)) = TRUE, "Squadra non trovata", VLOOKUP(D107,Iscritti!$B$2:$I$175,8,FALSE))</f>
        <v>Maratoneti Genovesi</v>
      </c>
      <c r="J107" s="30" t="str">
        <f>IF(ISNA(VLOOKUP(D107,Iscritti!$B$2:$E$175,4,FALSE)) = TRUE, "Sesso non trovato", VLOOKUP(D107,Iscritti!$B$2:$E$175,4,FALSE))</f>
        <v>f</v>
      </c>
    </row>
    <row r="108" spans="1:10" x14ac:dyDescent="0.25">
      <c r="A108" s="25">
        <v>107</v>
      </c>
      <c r="B108" s="25"/>
      <c r="C108" s="29">
        <v>4.0567129629629627E-2</v>
      </c>
      <c r="D108" s="25">
        <v>319</v>
      </c>
      <c r="E108" s="25" t="str">
        <f>IF(ISNA(VLOOKUP(D108,Iscritti!$B$2:$H$175,7,FALSE) )= TRUE, "Categoria non trovata", VLOOKUP(D108,Iscritti!$B$2:$H$175,7,FALSE))</f>
        <v>F</v>
      </c>
      <c r="F108" s="25">
        <v>9</v>
      </c>
      <c r="G108" s="25" t="str">
        <f>IF(ISNA(VLOOKUP(D108,Iscritti!$B$2:$C$175,2,FALSE)) = TRUE, "Nome concorrente non trovato", VLOOKUP(D108,Iscritti!$B$2:$C$175,2,FALSE))</f>
        <v xml:space="preserve">Michele </v>
      </c>
      <c r="H108" s="25" t="str">
        <f>IF(ISNA(VLOOKUP(D108,Iscritti!$B$2:$D$175,3,FALSE)) =TRUE, "Cognome non trovato", VLOOKUP(D108,Iscritti!$B$2:$D$175,3,FALSE))</f>
        <v>giacone</v>
      </c>
      <c r="I108" s="25" t="str">
        <f>IF(ISNA(VLOOKUP(D108,Iscritti!$B$2:$I$175,8,FALSE)) = TRUE, "Squadra non trovata", VLOOKUP(D108,Iscritti!$B$2:$I$175,8,FALSE))</f>
        <v>baudenasca</v>
      </c>
      <c r="J108" s="25" t="str">
        <f>IF(ISNA(VLOOKUP(D108,Iscritti!$B$2:$E$175,4,FALSE)) = TRUE, "Sesso non trovato", VLOOKUP(D108,Iscritti!$B$2:$E$175,4,FALSE))</f>
        <v>m</v>
      </c>
    </row>
    <row r="109" spans="1:10" x14ac:dyDescent="0.25">
      <c r="A109" s="25">
        <v>108</v>
      </c>
      <c r="B109" s="25"/>
      <c r="C109" s="29">
        <v>4.071759259259259E-2</v>
      </c>
      <c r="D109" s="25">
        <v>270</v>
      </c>
      <c r="E109" s="25" t="str">
        <f>IF(ISNA(VLOOKUP(D109,Iscritti!$B$2:$H$175,7,FALSE) )= TRUE, "Categoria non trovata", VLOOKUP(D109,Iscritti!$B$2:$H$175,7,FALSE))</f>
        <v>E</v>
      </c>
      <c r="F109" s="25">
        <v>18</v>
      </c>
      <c r="G109" s="25" t="str">
        <f>IF(ISNA(VLOOKUP(D109,Iscritti!$B$2:$C$175,2,FALSE)) = TRUE, "Nome concorrente non trovato", VLOOKUP(D109,Iscritti!$B$2:$C$175,2,FALSE))</f>
        <v>stefano</v>
      </c>
      <c r="H109" s="25" t="str">
        <f>IF(ISNA(VLOOKUP(D109,Iscritti!$B$2:$D$175,3,FALSE)) =TRUE, "Cognome non trovato", VLOOKUP(D109,Iscritti!$B$2:$D$175,3,FALSE))</f>
        <v>marsiglia</v>
      </c>
      <c r="I109" s="25" t="str">
        <f>IF(ISNA(VLOOKUP(D109,Iscritti!$B$2:$I$175,8,FALSE)) = TRUE, "Squadra non trovata", VLOOKUP(D109,Iscritti!$B$2:$I$175,8,FALSE))</f>
        <v>Maratoneti Genovesi</v>
      </c>
      <c r="J109" s="25" t="str">
        <f>IF(ISNA(VLOOKUP(D109,Iscritti!$B$2:$E$175,4,FALSE)) = TRUE, "Sesso non trovato", VLOOKUP(D109,Iscritti!$B$2:$E$175,4,FALSE))</f>
        <v>m</v>
      </c>
    </row>
    <row r="110" spans="1:10" x14ac:dyDescent="0.25">
      <c r="A110" s="25">
        <v>109</v>
      </c>
      <c r="B110" s="25"/>
      <c r="C110" s="29">
        <v>4.0752314814814811E-2</v>
      </c>
      <c r="D110" s="25">
        <v>204</v>
      </c>
      <c r="E110" s="25" t="str">
        <f>IF(ISNA(VLOOKUP(D110,Iscritti!$B$2:$H$175,7,FALSE) )= TRUE, "Categoria non trovata", VLOOKUP(D110,Iscritti!$B$2:$H$175,7,FALSE))</f>
        <v>A</v>
      </c>
      <c r="F110" s="25">
        <v>23</v>
      </c>
      <c r="G110" s="25" t="str">
        <f>IF(ISNA(VLOOKUP(D110,Iscritti!$B$2:$C$175,2,FALSE)) = TRUE, "Nome concorrente non trovato", VLOOKUP(D110,Iscritti!$B$2:$C$175,2,FALSE))</f>
        <v xml:space="preserve">Marco </v>
      </c>
      <c r="H110" s="25" t="str">
        <f>IF(ISNA(VLOOKUP(D110,Iscritti!$B$2:$D$175,3,FALSE)) =TRUE, "Cognome non trovato", VLOOKUP(D110,Iscritti!$B$2:$D$175,3,FALSE))</f>
        <v>Civardi</v>
      </c>
      <c r="I110" s="25" t="str">
        <f>IF(ISNA(VLOOKUP(D110,Iscritti!$B$2:$I$175,8,FALSE)) = TRUE, "Squadra non trovata", VLOOKUP(D110,Iscritti!$B$2:$I$175,8,FALSE))</f>
        <v>libero</v>
      </c>
      <c r="J110" s="25" t="str">
        <f>IF(ISNA(VLOOKUP(D110,Iscritti!$B$2:$E$175,4,FALSE)) = TRUE, "Sesso non trovato", VLOOKUP(D110,Iscritti!$B$2:$E$175,4,FALSE))</f>
        <v>m</v>
      </c>
    </row>
    <row r="111" spans="1:10" x14ac:dyDescent="0.25">
      <c r="A111" s="25">
        <v>110</v>
      </c>
      <c r="B111" s="25"/>
      <c r="C111" s="29">
        <v>4.1238425925925921E-2</v>
      </c>
      <c r="D111" s="25">
        <v>230</v>
      </c>
      <c r="E111" s="25" t="str">
        <f>IF(ISNA(VLOOKUP(D111,Iscritti!$B$2:$H$175,7,FALSE) )= TRUE, "Categoria non trovata", VLOOKUP(D111,Iscritti!$B$2:$H$175,7,FALSE))</f>
        <v>E</v>
      </c>
      <c r="F111" s="25">
        <v>19</v>
      </c>
      <c r="G111" s="25" t="str">
        <f>IF(ISNA(VLOOKUP(D111,Iscritti!$B$2:$C$175,2,FALSE)) = TRUE, "Nome concorrente non trovato", VLOOKUP(D111,Iscritti!$B$2:$C$175,2,FALSE))</f>
        <v>Gilberto</v>
      </c>
      <c r="H111" s="25" t="str">
        <f>IF(ISNA(VLOOKUP(D111,Iscritti!$B$2:$D$175,3,FALSE)) =TRUE, "Cognome non trovato", VLOOKUP(D111,Iscritti!$B$2:$D$175,3,FALSE))</f>
        <v>Pesce</v>
      </c>
      <c r="I111" s="25" t="str">
        <f>IF(ISNA(VLOOKUP(D111,Iscritti!$B$2:$I$175,8,FALSE)) = TRUE, "Squadra non trovata", VLOOKUP(D111,Iscritti!$B$2:$I$175,8,FALSE))</f>
        <v>Cambiaso Risso</v>
      </c>
      <c r="J111" s="25" t="str">
        <f>IF(ISNA(VLOOKUP(D111,Iscritti!$B$2:$E$175,4,FALSE)) = TRUE, "Sesso non trovato", VLOOKUP(D111,Iscritti!$B$2:$E$175,4,FALSE))</f>
        <v>m</v>
      </c>
    </row>
    <row r="112" spans="1:10" s="32" customFormat="1" x14ac:dyDescent="0.25">
      <c r="A112" s="30">
        <v>111</v>
      </c>
      <c r="B112" s="30">
        <v>10</v>
      </c>
      <c r="C112" s="31">
        <v>4.1319444444444443E-2</v>
      </c>
      <c r="D112" s="30">
        <v>237</v>
      </c>
      <c r="E112" s="30" t="str">
        <f>IF(ISNA(VLOOKUP(D112,Iscritti!$B$2:$H$175,7,FALSE) )= TRUE, "Categoria non trovata", VLOOKUP(D112,Iscritti!$B$2:$H$175,7,FALSE))</f>
        <v>T</v>
      </c>
      <c r="F112" s="30">
        <v>1</v>
      </c>
      <c r="G112" s="30" t="str">
        <f>IF(ISNA(VLOOKUP(D112,Iscritti!$B$2:$C$175,2,FALSE)) = TRUE, "Nome concorrente non trovato", VLOOKUP(D112,Iscritti!$B$2:$C$175,2,FALSE))</f>
        <v>caterina</v>
      </c>
      <c r="H112" s="30" t="str">
        <f>IF(ISNA(VLOOKUP(D112,Iscritti!$B$2:$D$175,3,FALSE)) =TRUE, "Cognome non trovato", VLOOKUP(D112,Iscritti!$B$2:$D$175,3,FALSE))</f>
        <v>carrà</v>
      </c>
      <c r="I112" s="30" t="str">
        <f>IF(ISNA(VLOOKUP(D112,Iscritti!$B$2:$I$175,8,FALSE)) = TRUE, "Squadra non trovata", VLOOKUP(D112,Iscritti!$B$2:$I$175,8,FALSE))</f>
        <v>sai frecce bianche</v>
      </c>
      <c r="J112" s="30" t="str">
        <f>IF(ISNA(VLOOKUP(D112,Iscritti!$B$2:$E$175,4,FALSE)) = TRUE, "Sesso non trovato", VLOOKUP(D112,Iscritti!$B$2:$E$175,4,FALSE))</f>
        <v>f</v>
      </c>
    </row>
    <row r="113" spans="1:10" x14ac:dyDescent="0.25">
      <c r="A113" s="25">
        <v>112</v>
      </c>
      <c r="B113" s="25"/>
      <c r="C113" s="29">
        <v>4.1550925925925929E-2</v>
      </c>
      <c r="D113" s="25">
        <v>190</v>
      </c>
      <c r="E113" s="25" t="str">
        <f>IF(ISNA(VLOOKUP(D113,Iscritti!$B$2:$H$175,7,FALSE) )= TRUE, "Categoria non trovata", VLOOKUP(D113,Iscritti!$B$2:$H$175,7,FALSE))</f>
        <v>H</v>
      </c>
      <c r="F113" s="25">
        <v>2</v>
      </c>
      <c r="G113" s="25" t="str">
        <f>IF(ISNA(VLOOKUP(D113,Iscritti!$B$2:$C$175,2,FALSE)) = TRUE, "Nome concorrente non trovato", VLOOKUP(D113,Iscritti!$B$2:$C$175,2,FALSE))</f>
        <v>Stefano</v>
      </c>
      <c r="H113" s="25" t="str">
        <f>IF(ISNA(VLOOKUP(D113,Iscritti!$B$2:$D$175,3,FALSE)) =TRUE, "Cognome non trovato", VLOOKUP(D113,Iscritti!$B$2:$D$175,3,FALSE))</f>
        <v>Bessini</v>
      </c>
      <c r="I113" s="25" t="str">
        <f>IF(ISNA(VLOOKUP(D113,Iscritti!$B$2:$I$175,8,FALSE)) = TRUE, "Squadra non trovata", VLOOKUP(D113,Iscritti!$B$2:$I$175,8,FALSE))</f>
        <v>città di Genova</v>
      </c>
      <c r="J113" s="25" t="str">
        <f>IF(ISNA(VLOOKUP(D113,Iscritti!$B$2:$E$175,4,FALSE)) = TRUE, "Sesso non trovato", VLOOKUP(D113,Iscritti!$B$2:$E$175,4,FALSE))</f>
        <v>m</v>
      </c>
    </row>
    <row r="114" spans="1:10" s="32" customFormat="1" x14ac:dyDescent="0.25">
      <c r="A114" s="30">
        <v>113</v>
      </c>
      <c r="B114" s="30">
        <v>11</v>
      </c>
      <c r="C114" s="31">
        <v>4.1666666666666664E-2</v>
      </c>
      <c r="D114" s="30">
        <v>226</v>
      </c>
      <c r="E114" s="30" t="str">
        <f>IF(ISNA(VLOOKUP(D114,Iscritti!$B$2:$H$175,7,FALSE) )= TRUE, "Categoria non trovata", VLOOKUP(D114,Iscritti!$B$2:$H$175,7,FALSE))</f>
        <v>T</v>
      </c>
      <c r="F114" s="30">
        <v>2</v>
      </c>
      <c r="G114" s="30" t="str">
        <f>IF(ISNA(VLOOKUP(D114,Iscritti!$B$2:$C$175,2,FALSE)) = TRUE, "Nome concorrente non trovato", VLOOKUP(D114,Iscritti!$B$2:$C$175,2,FALSE))</f>
        <v>Angela</v>
      </c>
      <c r="H114" s="30" t="str">
        <f>IF(ISNA(VLOOKUP(D114,Iscritti!$B$2:$D$175,3,FALSE)) =TRUE, "Cognome non trovato", VLOOKUP(D114,Iscritti!$B$2:$D$175,3,FALSE))</f>
        <v>Vallarino</v>
      </c>
      <c r="I114" s="30" t="str">
        <f>IF(ISNA(VLOOKUP(D114,Iscritti!$B$2:$I$175,8,FALSE)) = TRUE, "Squadra non trovata", VLOOKUP(D114,Iscritti!$B$2:$I$175,8,FALSE))</f>
        <v>Emozioni Sport Team</v>
      </c>
      <c r="J114" s="30" t="str">
        <f>IF(ISNA(VLOOKUP(D114,Iscritti!$B$2:$E$175,4,FALSE)) = TRUE, "Sesso non trovato", VLOOKUP(D114,Iscritti!$B$2:$E$175,4,FALSE))</f>
        <v>f</v>
      </c>
    </row>
    <row r="115" spans="1:10" x14ac:dyDescent="0.25">
      <c r="A115" s="25">
        <v>114</v>
      </c>
      <c r="B115" s="25"/>
      <c r="C115" s="29">
        <v>4.1724537037037039E-2</v>
      </c>
      <c r="D115" s="25">
        <v>298</v>
      </c>
      <c r="E115" s="25" t="str">
        <f>IF(ISNA(VLOOKUP(D115,Iscritti!$B$2:$H$175,7,FALSE) )= TRUE, "Categoria non trovata", VLOOKUP(D115,Iscritti!$B$2:$H$175,7,FALSE))</f>
        <v>G</v>
      </c>
      <c r="F115" s="25">
        <v>3</v>
      </c>
      <c r="G115" s="25" t="str">
        <f>IF(ISNA(VLOOKUP(D115,Iscritti!$B$2:$C$175,2,FALSE)) = TRUE, "Nome concorrente non trovato", VLOOKUP(D115,Iscritti!$B$2:$C$175,2,FALSE))</f>
        <v>antonio</v>
      </c>
      <c r="H115" s="25" t="str">
        <f>IF(ISNA(VLOOKUP(D115,Iscritti!$B$2:$D$175,3,FALSE)) =TRUE, "Cognome non trovato", VLOOKUP(D115,Iscritti!$B$2:$D$175,3,FALSE))</f>
        <v>gioffre</v>
      </c>
      <c r="I115" s="25" t="str">
        <f>IF(ISNA(VLOOKUP(D115,Iscritti!$B$2:$I$175,8,FALSE)) = TRUE, "Squadra non trovata", VLOOKUP(D115,Iscritti!$B$2:$I$175,8,FALSE))</f>
        <v>atletica novese</v>
      </c>
      <c r="J115" s="25" t="str">
        <f>IF(ISNA(VLOOKUP(D115,Iscritti!$B$2:$E$175,4,FALSE)) = TRUE, "Sesso non trovato", VLOOKUP(D115,Iscritti!$B$2:$E$175,4,FALSE))</f>
        <v>m</v>
      </c>
    </row>
    <row r="116" spans="1:10" s="32" customFormat="1" x14ac:dyDescent="0.25">
      <c r="A116" s="30">
        <v>115</v>
      </c>
      <c r="B116" s="30">
        <v>12</v>
      </c>
      <c r="C116" s="31">
        <v>4.2013888888888885E-2</v>
      </c>
      <c r="D116" s="30">
        <v>206</v>
      </c>
      <c r="E116" s="30" t="str">
        <f>IF(ISNA(VLOOKUP(D116,Iscritti!$B$2:$H$175,7,FALSE) )= TRUE, "Categoria non trovata", VLOOKUP(D116,Iscritti!$B$2:$H$175,7,FALSE))</f>
        <v>S</v>
      </c>
      <c r="F116" s="30">
        <v>4</v>
      </c>
      <c r="G116" s="30" t="str">
        <f>IF(ISNA(VLOOKUP(D116,Iscritti!$B$2:$C$175,2,FALSE)) = TRUE, "Nome concorrente non trovato", VLOOKUP(D116,Iscritti!$B$2:$C$175,2,FALSE))</f>
        <v>orietta</v>
      </c>
      <c r="H116" s="30" t="str">
        <f>IF(ISNA(VLOOKUP(D116,Iscritti!$B$2:$D$175,3,FALSE)) =TRUE, "Cognome non trovato", VLOOKUP(D116,Iscritti!$B$2:$D$175,3,FALSE))</f>
        <v>tavella</v>
      </c>
      <c r="I116" s="30" t="str">
        <f>IF(ISNA(VLOOKUP(D116,Iscritti!$B$2:$I$175,8,FALSE)) = TRUE, "Squadra non trovata", VLOOKUP(D116,Iscritti!$B$2:$I$175,8,FALSE))</f>
        <v>Atletica Vallescrivia</v>
      </c>
      <c r="J116" s="30" t="str">
        <f>IF(ISNA(VLOOKUP(D116,Iscritti!$B$2:$E$175,4,FALSE)) = TRUE, "Sesso non trovato", VLOOKUP(D116,Iscritti!$B$2:$E$175,4,FALSE))</f>
        <v>f</v>
      </c>
    </row>
    <row r="117" spans="1:10" x14ac:dyDescent="0.25">
      <c r="A117" s="25">
        <v>116</v>
      </c>
      <c r="B117" s="25"/>
      <c r="C117" s="29">
        <v>4.207175925925926E-2</v>
      </c>
      <c r="D117" s="25">
        <v>321</v>
      </c>
      <c r="E117" s="25" t="str">
        <f>IF(ISNA(VLOOKUP(D117,Iscritti!$B$2:$H$175,7,FALSE) )= TRUE, "Categoria non trovata", VLOOKUP(D117,Iscritti!$B$2:$H$175,7,FALSE))</f>
        <v>B</v>
      </c>
      <c r="F117" s="25">
        <v>6</v>
      </c>
      <c r="G117" s="25" t="str">
        <f>IF(ISNA(VLOOKUP(D117,Iscritti!$B$2:$C$175,2,FALSE)) = TRUE, "Nome concorrente non trovato", VLOOKUP(D117,Iscritti!$B$2:$C$175,2,FALSE))</f>
        <v>luca</v>
      </c>
      <c r="H117" s="25" t="str">
        <f>IF(ISNA(VLOOKUP(D117,Iscritti!$B$2:$D$175,3,FALSE)) =TRUE, "Cognome non trovato", VLOOKUP(D117,Iscritti!$B$2:$D$175,3,FALSE))</f>
        <v>tacchini</v>
      </c>
      <c r="I117" s="25" t="str">
        <f>IF(ISNA(VLOOKUP(D117,Iscritti!$B$2:$I$175,8,FALSE)) = TRUE, "Squadra non trovata", VLOOKUP(D117,Iscritti!$B$2:$I$175,8,FALSE))</f>
        <v>gau</v>
      </c>
      <c r="J117" s="25" t="str">
        <f>IF(ISNA(VLOOKUP(D117,Iscritti!$B$2:$E$175,4,FALSE)) = TRUE, "Sesso non trovato", VLOOKUP(D117,Iscritti!$B$2:$E$175,4,FALSE))</f>
        <v>m</v>
      </c>
    </row>
    <row r="118" spans="1:10" s="32" customFormat="1" x14ac:dyDescent="0.25">
      <c r="A118" s="30">
        <v>117</v>
      </c>
      <c r="B118" s="30">
        <v>13</v>
      </c>
      <c r="C118" s="31">
        <v>4.2245370370370371E-2</v>
      </c>
      <c r="D118" s="30">
        <v>322</v>
      </c>
      <c r="E118" s="30" t="str">
        <f>IF(ISNA(VLOOKUP(D118,Iscritti!$B$2:$H$175,7,FALSE) )= TRUE, "Categoria non trovata", VLOOKUP(D118,Iscritti!$B$2:$H$175,7,FALSE))</f>
        <v>S</v>
      </c>
      <c r="F118" s="30">
        <v>5</v>
      </c>
      <c r="G118" s="30" t="str">
        <f>IF(ISNA(VLOOKUP(D118,Iscritti!$B$2:$C$175,2,FALSE)) = TRUE, "Nome concorrente non trovato", VLOOKUP(D118,Iscritti!$B$2:$C$175,2,FALSE))</f>
        <v>gabriella</v>
      </c>
      <c r="H118" s="30" t="str">
        <f>IF(ISNA(VLOOKUP(D118,Iscritti!$B$2:$D$175,3,FALSE)) =TRUE, "Cognome non trovato", VLOOKUP(D118,Iscritti!$B$2:$D$175,3,FALSE))</f>
        <v>zini</v>
      </c>
      <c r="I118" s="30" t="str">
        <f>IF(ISNA(VLOOKUP(D118,Iscritti!$B$2:$I$175,8,FALSE)) = TRUE, "Squadra non trovata", VLOOKUP(D118,Iscritti!$B$2:$I$175,8,FALSE))</f>
        <v>gau</v>
      </c>
      <c r="J118" s="30" t="str">
        <f>IF(ISNA(VLOOKUP(D118,Iscritti!$B$2:$E$175,4,FALSE)) = TRUE, "Sesso non trovato", VLOOKUP(D118,Iscritti!$B$2:$E$175,4,FALSE))</f>
        <v>f</v>
      </c>
    </row>
    <row r="119" spans="1:10" x14ac:dyDescent="0.25">
      <c r="A119" s="25">
        <v>118</v>
      </c>
      <c r="B119" s="25"/>
      <c r="C119" s="29">
        <v>4.2291666666666665E-2</v>
      </c>
      <c r="D119" s="25">
        <v>218</v>
      </c>
      <c r="E119" s="25" t="str">
        <f>IF(ISNA(VLOOKUP(D119,Iscritti!$B$2:$H$175,7,FALSE) )= TRUE, "Categoria non trovata", VLOOKUP(D119,Iscritti!$B$2:$H$175,7,FALSE))</f>
        <v>E</v>
      </c>
      <c r="F119" s="25">
        <v>20</v>
      </c>
      <c r="G119" s="25" t="str">
        <f>IF(ISNA(VLOOKUP(D119,Iscritti!$B$2:$C$175,2,FALSE)) = TRUE, "Nome concorrente non trovato", VLOOKUP(D119,Iscritti!$B$2:$C$175,2,FALSE))</f>
        <v xml:space="preserve">Simone </v>
      </c>
      <c r="H119" s="25" t="str">
        <f>IF(ISNA(VLOOKUP(D119,Iscritti!$B$2:$D$175,3,FALSE)) =TRUE, "Cognome non trovato", VLOOKUP(D119,Iscritti!$B$2:$D$175,3,FALSE))</f>
        <v>Aiachini</v>
      </c>
      <c r="I119" s="25" t="str">
        <f>IF(ISNA(VLOOKUP(D119,Iscritti!$B$2:$I$175,8,FALSE)) = TRUE, "Squadra non trovata", VLOOKUP(D119,Iscritti!$B$2:$I$175,8,FALSE))</f>
        <v>Cartotecnica Piemontese</v>
      </c>
      <c r="J119" s="25" t="str">
        <f>IF(ISNA(VLOOKUP(D119,Iscritti!$B$2:$E$175,4,FALSE)) = TRUE, "Sesso non trovato", VLOOKUP(D119,Iscritti!$B$2:$E$175,4,FALSE))</f>
        <v>m</v>
      </c>
    </row>
    <row r="120" spans="1:10" x14ac:dyDescent="0.25">
      <c r="A120" s="25">
        <v>119</v>
      </c>
      <c r="B120" s="25"/>
      <c r="C120" s="29">
        <v>4.2511574074074077E-2</v>
      </c>
      <c r="D120" s="25">
        <v>241</v>
      </c>
      <c r="E120" s="25" t="str">
        <f>IF(ISNA(VLOOKUP(D120,Iscritti!$B$2:$H$175,7,FALSE) )= TRUE, "Categoria non trovata", VLOOKUP(D120,Iscritti!$B$2:$H$175,7,FALSE))</f>
        <v>C</v>
      </c>
      <c r="F120" s="25">
        <v>20</v>
      </c>
      <c r="G120" s="25" t="str">
        <f>IF(ISNA(VLOOKUP(D120,Iscritti!$B$2:$C$175,2,FALSE)) = TRUE, "Nome concorrente non trovato", VLOOKUP(D120,Iscritti!$B$2:$C$175,2,FALSE))</f>
        <v>massimiliano</v>
      </c>
      <c r="H120" s="25" t="str">
        <f>IF(ISNA(VLOOKUP(D120,Iscritti!$B$2:$D$175,3,FALSE)) =TRUE, "Cognome non trovato", VLOOKUP(D120,Iscritti!$B$2:$D$175,3,FALSE))</f>
        <v>olivari</v>
      </c>
      <c r="I120" s="25" t="str">
        <f>IF(ISNA(VLOOKUP(D120,Iscritti!$B$2:$I$175,8,FALSE)) = TRUE, "Squadra non trovata", VLOOKUP(D120,Iscritti!$B$2:$I$175,8,FALSE))</f>
        <v>Podistica Peralto</v>
      </c>
      <c r="J120" s="25" t="str">
        <f>IF(ISNA(VLOOKUP(D120,Iscritti!$B$2:$E$175,4,FALSE)) = TRUE, "Sesso non trovato", VLOOKUP(D120,Iscritti!$B$2:$E$175,4,FALSE))</f>
        <v>m</v>
      </c>
    </row>
    <row r="121" spans="1:10" x14ac:dyDescent="0.25">
      <c r="A121" s="25">
        <v>120</v>
      </c>
      <c r="B121" s="25"/>
      <c r="C121" s="29">
        <v>4.2534722222222217E-2</v>
      </c>
      <c r="D121" s="25">
        <v>214</v>
      </c>
      <c r="E121" s="25" t="str">
        <f>IF(ISNA(VLOOKUP(D121,Iscritti!$B$2:$H$175,7,FALSE) )= TRUE, "Categoria non trovata", VLOOKUP(D121,Iscritti!$B$2:$H$175,7,FALSE))</f>
        <v>E</v>
      </c>
      <c r="F121" s="25">
        <v>21</v>
      </c>
      <c r="G121" s="25" t="str">
        <f>IF(ISNA(VLOOKUP(D121,Iscritti!$B$2:$C$175,2,FALSE)) = TRUE, "Nome concorrente non trovato", VLOOKUP(D121,Iscritti!$B$2:$C$175,2,FALSE))</f>
        <v>achille</v>
      </c>
      <c r="H121" s="25" t="str">
        <f>IF(ISNA(VLOOKUP(D121,Iscritti!$B$2:$D$175,3,FALSE)) =TRUE, "Cognome non trovato", VLOOKUP(D121,Iscritti!$B$2:$D$175,3,FALSE))</f>
        <v>Giacchetta</v>
      </c>
      <c r="I121" s="25" t="str">
        <f>IF(ISNA(VLOOKUP(D121,Iscritti!$B$2:$I$175,8,FALSE)) = TRUE, "Squadra non trovata", VLOOKUP(D121,Iscritti!$B$2:$I$175,8,FALSE))</f>
        <v>Atletica Ovadese</v>
      </c>
      <c r="J121" s="25" t="str">
        <f>IF(ISNA(VLOOKUP(D121,Iscritti!$B$2:$E$175,4,FALSE)) = TRUE, "Sesso non trovato", VLOOKUP(D121,Iscritti!$B$2:$E$175,4,FALSE))</f>
        <v>m</v>
      </c>
    </row>
    <row r="122" spans="1:10" x14ac:dyDescent="0.25">
      <c r="A122" s="25">
        <v>121</v>
      </c>
      <c r="B122" s="25"/>
      <c r="C122" s="29">
        <v>4.280092592592593E-2</v>
      </c>
      <c r="D122" s="25">
        <v>180</v>
      </c>
      <c r="E122" s="25" t="str">
        <f>IF(ISNA(VLOOKUP(D122,Iscritti!$B$2:$H$175,7,FALSE) )= TRUE, "Categoria non trovata", VLOOKUP(D122,Iscritti!$B$2:$H$175,7,FALSE))</f>
        <v>E</v>
      </c>
      <c r="F122" s="25">
        <v>22</v>
      </c>
      <c r="G122" s="25" t="str">
        <f>IF(ISNA(VLOOKUP(D122,Iscritti!$B$2:$C$175,2,FALSE)) = TRUE, "Nome concorrente non trovato", VLOOKUP(D122,Iscritti!$B$2:$C$175,2,FALSE))</f>
        <v>Federico</v>
      </c>
      <c r="H122" s="25" t="str">
        <f>IF(ISNA(VLOOKUP(D122,Iscritti!$B$2:$D$175,3,FALSE)) =TRUE, "Cognome non trovato", VLOOKUP(D122,Iscritti!$B$2:$D$175,3,FALSE))</f>
        <v>Testino</v>
      </c>
      <c r="I122" s="25" t="str">
        <f>IF(ISNA(VLOOKUP(D122,Iscritti!$B$2:$I$175,8,FALSE)) = TRUE, "Squadra non trovata", VLOOKUP(D122,Iscritti!$B$2:$I$175,8,FALSE))</f>
        <v>Atletica Vallescrivia</v>
      </c>
      <c r="J122" s="25" t="str">
        <f>IF(ISNA(VLOOKUP(D122,Iscritti!$B$2:$E$175,4,FALSE)) = TRUE, "Sesso non trovato", VLOOKUP(D122,Iscritti!$B$2:$E$175,4,FALSE))</f>
        <v>m</v>
      </c>
    </row>
    <row r="123" spans="1:10" x14ac:dyDescent="0.25">
      <c r="A123" s="25">
        <v>122</v>
      </c>
      <c r="B123" s="25"/>
      <c r="C123" s="29">
        <v>4.3310185185185181E-2</v>
      </c>
      <c r="D123" s="25">
        <v>128</v>
      </c>
      <c r="E123" s="25" t="str">
        <f>IF(ISNA(VLOOKUP(D123,Iscritti!$B$2:$H$175,7,FALSE) )= TRUE, "Categoria non trovata", VLOOKUP(D123,Iscritti!$B$2:$H$175,7,FALSE))</f>
        <v>G</v>
      </c>
      <c r="F123" s="25">
        <v>4</v>
      </c>
      <c r="G123" s="25" t="str">
        <f>IF(ISNA(VLOOKUP(D123,Iscritti!$B$2:$C$175,2,FALSE)) = TRUE, "Nome concorrente non trovato", VLOOKUP(D123,Iscritti!$B$2:$C$175,2,FALSE))</f>
        <v>Vincenzo</v>
      </c>
      <c r="H123" s="25" t="str">
        <f>IF(ISNA(VLOOKUP(D123,Iscritti!$B$2:$D$175,3,FALSE)) =TRUE, "Cognome non trovato", VLOOKUP(D123,Iscritti!$B$2:$D$175,3,FALSE))</f>
        <v>Marchetti</v>
      </c>
      <c r="I123" s="25" t="str">
        <f>IF(ISNA(VLOOKUP(D123,Iscritti!$B$2:$I$175,8,FALSE)) = TRUE, "Squadra non trovata", VLOOKUP(D123,Iscritti!$B$2:$I$175,8,FALSE))</f>
        <v>Trionfo Ligure</v>
      </c>
      <c r="J123" s="25" t="str">
        <f>IF(ISNA(VLOOKUP(D123,Iscritti!$B$2:$E$175,4,FALSE)) = TRUE, "Sesso non trovato", VLOOKUP(D123,Iscritti!$B$2:$E$175,4,FALSE))</f>
        <v>m</v>
      </c>
    </row>
    <row r="124" spans="1:10" x14ac:dyDescent="0.25">
      <c r="A124" s="25">
        <v>123</v>
      </c>
      <c r="B124" s="25"/>
      <c r="C124" s="29">
        <v>4.355324074074074E-2</v>
      </c>
      <c r="D124" s="25">
        <v>217</v>
      </c>
      <c r="E124" s="25" t="str">
        <f>IF(ISNA(VLOOKUP(D124,Iscritti!$B$2:$H$175,7,FALSE) )= TRUE, "Categoria non trovata", VLOOKUP(D124,Iscritti!$B$2:$H$175,7,FALSE))</f>
        <v>F</v>
      </c>
      <c r="F124" s="25">
        <v>10</v>
      </c>
      <c r="G124" s="25" t="str">
        <f>IF(ISNA(VLOOKUP(D124,Iscritti!$B$2:$C$175,2,FALSE)) = TRUE, "Nome concorrente non trovato", VLOOKUP(D124,Iscritti!$B$2:$C$175,2,FALSE))</f>
        <v>Damiano</v>
      </c>
      <c r="H124" s="25" t="str">
        <f>IF(ISNA(VLOOKUP(D124,Iscritti!$B$2:$D$175,3,FALSE)) =TRUE, "Cognome non trovato", VLOOKUP(D124,Iscritti!$B$2:$D$175,3,FALSE))</f>
        <v>Guida</v>
      </c>
      <c r="I124" s="25" t="str">
        <f>IF(ISNA(VLOOKUP(D124,Iscritti!$B$2:$I$175,8,FALSE)) = TRUE, "Squadra non trovata", VLOOKUP(D124,Iscritti!$B$2:$I$175,8,FALSE))</f>
        <v>Cartotecnica Piemontese</v>
      </c>
      <c r="J124" s="25" t="str">
        <f>IF(ISNA(VLOOKUP(D124,Iscritti!$B$2:$E$175,4,FALSE)) = TRUE, "Sesso non trovato", VLOOKUP(D124,Iscritti!$B$2:$E$175,4,FALSE))</f>
        <v>m</v>
      </c>
    </row>
    <row r="125" spans="1:10" x14ac:dyDescent="0.25">
      <c r="A125" s="25">
        <v>124</v>
      </c>
      <c r="B125" s="25"/>
      <c r="C125" s="29">
        <v>4.3692129629629629E-2</v>
      </c>
      <c r="D125" s="25">
        <v>123</v>
      </c>
      <c r="E125" s="25" t="str">
        <f>IF(ISNA(VLOOKUP(D125,Iscritti!$B$2:$H$175,7,FALSE) )= TRUE, "Categoria non trovata", VLOOKUP(D125,Iscritti!$B$2:$H$175,7,FALSE))</f>
        <v>C</v>
      </c>
      <c r="F125" s="25">
        <v>21</v>
      </c>
      <c r="G125" s="25" t="str">
        <f>IF(ISNA(VLOOKUP(D125,Iscritti!$B$2:$C$175,2,FALSE)) = TRUE, "Nome concorrente non trovato", VLOOKUP(D125,Iscritti!$B$2:$C$175,2,FALSE))</f>
        <v>Alessandro</v>
      </c>
      <c r="H125" s="25" t="str">
        <f>IF(ISNA(VLOOKUP(D125,Iscritti!$B$2:$D$175,3,FALSE)) =TRUE, "Cognome non trovato", VLOOKUP(D125,Iscritti!$B$2:$D$175,3,FALSE))</f>
        <v>Mauceri</v>
      </c>
      <c r="I125" s="25" t="str">
        <f>IF(ISNA(VLOOKUP(D125,Iscritti!$B$2:$I$175,8,FALSE)) = TRUE, "Squadra non trovata", VLOOKUP(D125,Iscritti!$B$2:$I$175,8,FALSE))</f>
        <v>Cambiaso Risso</v>
      </c>
      <c r="J125" s="25" t="str">
        <f>IF(ISNA(VLOOKUP(D125,Iscritti!$B$2:$E$175,4,FALSE)) = TRUE, "Sesso non trovato", VLOOKUP(D125,Iscritti!$B$2:$E$175,4,FALSE))</f>
        <v>m</v>
      </c>
    </row>
    <row r="126" spans="1:10" x14ac:dyDescent="0.25">
      <c r="A126" s="25">
        <v>125</v>
      </c>
      <c r="B126" s="25"/>
      <c r="C126" s="29">
        <v>4.386574074074074E-2</v>
      </c>
      <c r="D126" s="25">
        <v>244</v>
      </c>
      <c r="E126" s="25" t="str">
        <f>IF(ISNA(VLOOKUP(D126,Iscritti!$B$2:$H$175,7,FALSE) )= TRUE, "Categoria non trovata", VLOOKUP(D126,Iscritti!$B$2:$H$175,7,FALSE))</f>
        <v>C</v>
      </c>
      <c r="F126" s="25">
        <v>22</v>
      </c>
      <c r="G126" s="25" t="str">
        <f>IF(ISNA(VLOOKUP(D126,Iscritti!$B$2:$C$175,2,FALSE)) = TRUE, "Nome concorrente non trovato", VLOOKUP(D126,Iscritti!$B$2:$C$175,2,FALSE))</f>
        <v>roberto</v>
      </c>
      <c r="H126" s="25" t="str">
        <f>IF(ISNA(VLOOKUP(D126,Iscritti!$B$2:$D$175,3,FALSE)) =TRUE, "Cognome non trovato", VLOOKUP(D126,Iscritti!$B$2:$D$175,3,FALSE))</f>
        <v>cappelli</v>
      </c>
      <c r="I126" s="25" t="str">
        <f>IF(ISNA(VLOOKUP(D126,Iscritti!$B$2:$I$175,8,FALSE)) = TRUE, "Squadra non trovata", VLOOKUP(D126,Iscritti!$B$2:$I$175,8,FALSE))</f>
        <v>uisp</v>
      </c>
      <c r="J126" s="25" t="str">
        <f>IF(ISNA(VLOOKUP(D126,Iscritti!$B$2:$E$175,4,FALSE)) = TRUE, "Sesso non trovato", VLOOKUP(D126,Iscritti!$B$2:$E$175,4,FALSE))</f>
        <v>m</v>
      </c>
    </row>
    <row r="127" spans="1:10" s="32" customFormat="1" x14ac:dyDescent="0.25">
      <c r="A127" s="30">
        <v>126</v>
      </c>
      <c r="B127" s="30">
        <v>14</v>
      </c>
      <c r="C127" s="31">
        <v>4.3912037037037034E-2</v>
      </c>
      <c r="D127" s="30">
        <v>117</v>
      </c>
      <c r="E127" s="30" t="str">
        <f>IF(ISNA(VLOOKUP(D127,Iscritti!$B$2:$H$175,7,FALSE) )= TRUE, "Categoria non trovata", VLOOKUP(D127,Iscritti!$B$2:$H$175,7,FALSE))</f>
        <v>R</v>
      </c>
      <c r="F127" s="30">
        <v>3</v>
      </c>
      <c r="G127" s="30" t="str">
        <f>IF(ISNA(VLOOKUP(D127,Iscritti!$B$2:$C$175,2,FALSE)) = TRUE, "Nome concorrente non trovato", VLOOKUP(D127,Iscritti!$B$2:$C$175,2,FALSE))</f>
        <v>Claudia</v>
      </c>
      <c r="H127" s="30" t="str">
        <f>IF(ISNA(VLOOKUP(D127,Iscritti!$B$2:$D$175,3,FALSE)) =TRUE, "Cognome non trovato", VLOOKUP(D127,Iscritti!$B$2:$D$175,3,FALSE))</f>
        <v>Crovetto</v>
      </c>
      <c r="I127" s="30" t="str">
        <f>IF(ISNA(VLOOKUP(D127,Iscritti!$B$2:$I$175,8,FALSE)) = TRUE, "Squadra non trovata", VLOOKUP(D127,Iscritti!$B$2:$I$175,8,FALSE))</f>
        <v>Podistica Peralto</v>
      </c>
      <c r="J127" s="30" t="str">
        <f>IF(ISNA(VLOOKUP(D127,Iscritti!$B$2:$E$175,4,FALSE)) = TRUE, "Sesso non trovato", VLOOKUP(D127,Iscritti!$B$2:$E$175,4,FALSE))</f>
        <v>f</v>
      </c>
    </row>
    <row r="128" spans="1:10" s="32" customFormat="1" x14ac:dyDescent="0.25">
      <c r="A128" s="30">
        <v>127</v>
      </c>
      <c r="B128" s="30">
        <v>15</v>
      </c>
      <c r="C128" s="31">
        <v>4.4143518518518519E-2</v>
      </c>
      <c r="D128" s="30">
        <v>320</v>
      </c>
      <c r="E128" s="30" t="str">
        <f>IF(ISNA(VLOOKUP(D128,Iscritti!$B$2:$H$175,7,FALSE) )= TRUE, "Categoria non trovata", VLOOKUP(D128,Iscritti!$B$2:$H$175,7,FALSE))</f>
        <v>U</v>
      </c>
      <c r="F128" s="30">
        <v>2</v>
      </c>
      <c r="G128" s="30" t="str">
        <f>IF(ISNA(VLOOKUP(D128,Iscritti!$B$2:$C$175,2,FALSE)) = TRUE, "Nome concorrente non trovato", VLOOKUP(D128,Iscritti!$B$2:$C$175,2,FALSE))</f>
        <v>maria assunta</v>
      </c>
      <c r="H128" s="30" t="str">
        <f>IF(ISNA(VLOOKUP(D128,Iscritti!$B$2:$D$175,3,FALSE)) =TRUE, "Cognome non trovato", VLOOKUP(D128,Iscritti!$B$2:$D$175,3,FALSE))</f>
        <v>ambrosio</v>
      </c>
      <c r="I128" s="30" t="str">
        <f>IF(ISNA(VLOOKUP(D128,Iscritti!$B$2:$I$175,8,FALSE)) = TRUE, "Squadra non trovata", VLOOKUP(D128,Iscritti!$B$2:$I$175,8,FALSE))</f>
        <v>baudenasca</v>
      </c>
      <c r="J128" s="30" t="str">
        <f>IF(ISNA(VLOOKUP(D128,Iscritti!$B$2:$E$175,4,FALSE)) = TRUE, "Sesso non trovato", VLOOKUP(D128,Iscritti!$B$2:$E$175,4,FALSE))</f>
        <v>f</v>
      </c>
    </row>
    <row r="129" spans="1:10" s="32" customFormat="1" x14ac:dyDescent="0.25">
      <c r="A129" s="30">
        <v>128</v>
      </c>
      <c r="B129" s="30">
        <v>16</v>
      </c>
      <c r="C129" s="31">
        <v>4.4155092592592593E-2</v>
      </c>
      <c r="D129" s="30">
        <v>229</v>
      </c>
      <c r="E129" s="30" t="str">
        <f>IF(ISNA(VLOOKUP(D129,Iscritti!$B$2:$H$175,7,FALSE) )= TRUE, "Categoria non trovata", VLOOKUP(D129,Iscritti!$B$2:$H$175,7,FALSE))</f>
        <v>P</v>
      </c>
      <c r="F129" s="30">
        <v>3</v>
      </c>
      <c r="G129" s="30" t="str">
        <f>IF(ISNA(VLOOKUP(D129,Iscritti!$B$2:$C$175,2,FALSE)) = TRUE, "Nome concorrente non trovato", VLOOKUP(D129,Iscritti!$B$2:$C$175,2,FALSE))</f>
        <v>Chiara</v>
      </c>
      <c r="H129" s="30" t="str">
        <f>IF(ISNA(VLOOKUP(D129,Iscritti!$B$2:$D$175,3,FALSE)) =TRUE, "Cognome non trovato", VLOOKUP(D129,Iscritti!$B$2:$D$175,3,FALSE))</f>
        <v>Raschillà</v>
      </c>
      <c r="I129" s="30" t="str">
        <f>IF(ISNA(VLOOKUP(D129,Iscritti!$B$2:$I$175,8,FALSE)) = TRUE, "Squadra non trovata", VLOOKUP(D129,Iscritti!$B$2:$I$175,8,FALSE))</f>
        <v>Podistica Peralto</v>
      </c>
      <c r="J129" s="30" t="str">
        <f>IF(ISNA(VLOOKUP(D129,Iscritti!$B$2:$E$175,4,FALSE)) = TRUE, "Sesso non trovato", VLOOKUP(D129,Iscritti!$B$2:$E$175,4,FALSE))</f>
        <v>f</v>
      </c>
    </row>
    <row r="130" spans="1:10" x14ac:dyDescent="0.25">
      <c r="A130" s="25">
        <v>129</v>
      </c>
      <c r="B130" s="25"/>
      <c r="C130" s="29">
        <v>4.5023148148148145E-2</v>
      </c>
      <c r="D130" s="25">
        <v>197</v>
      </c>
      <c r="E130" s="25" t="str">
        <f>IF(ISNA(VLOOKUP(D130,Iscritti!$B$2:$H$175,7,FALSE) )= TRUE, "Categoria non trovata", VLOOKUP(D130,Iscritti!$B$2:$H$175,7,FALSE))</f>
        <v>A</v>
      </c>
      <c r="F130" s="25">
        <v>24</v>
      </c>
      <c r="G130" s="25" t="str">
        <f>IF(ISNA(VLOOKUP(D130,Iscritti!$B$2:$C$175,2,FALSE)) = TRUE, "Nome concorrente non trovato", VLOOKUP(D130,Iscritti!$B$2:$C$175,2,FALSE))</f>
        <v>Fabio</v>
      </c>
      <c r="H130" s="25" t="str">
        <f>IF(ISNA(VLOOKUP(D130,Iscritti!$B$2:$D$175,3,FALSE)) =TRUE, "Cognome non trovato", VLOOKUP(D130,Iscritti!$B$2:$D$175,3,FALSE))</f>
        <v>Fiumanò</v>
      </c>
      <c r="I130" s="25" t="str">
        <f>IF(ISNA(VLOOKUP(D130,Iscritti!$B$2:$I$175,8,FALSE)) = TRUE, "Squadra non trovata", VLOOKUP(D130,Iscritti!$B$2:$I$175,8,FALSE))</f>
        <v>libero</v>
      </c>
      <c r="J130" s="25" t="str">
        <f>IF(ISNA(VLOOKUP(D130,Iscritti!$B$2:$E$175,4,FALSE)) = TRUE, "Sesso non trovato", VLOOKUP(D130,Iscritti!$B$2:$E$175,4,FALSE))</f>
        <v>m</v>
      </c>
    </row>
    <row r="131" spans="1:10" s="32" customFormat="1" x14ac:dyDescent="0.25">
      <c r="A131" s="30">
        <v>130</v>
      </c>
      <c r="B131" s="30">
        <v>17</v>
      </c>
      <c r="C131" s="31">
        <v>4.5034722222222219E-2</v>
      </c>
      <c r="D131" s="30">
        <v>312</v>
      </c>
      <c r="E131" s="30" t="str">
        <f>IF(ISNA(VLOOKUP(D131,Iscritti!$B$2:$H$175,7,FALSE) )= TRUE, "Categoria non trovata", VLOOKUP(D131,Iscritti!$B$2:$H$175,7,FALSE))</f>
        <v>S</v>
      </c>
      <c r="F131" s="30">
        <v>6</v>
      </c>
      <c r="G131" s="30" t="str">
        <f>IF(ISNA(VLOOKUP(D131,Iscritti!$B$2:$C$175,2,FALSE)) = TRUE, "Nome concorrente non trovato", VLOOKUP(D131,Iscritti!$B$2:$C$175,2,FALSE))</f>
        <v>viviana</v>
      </c>
      <c r="H131" s="30" t="str">
        <f>IF(ISNA(VLOOKUP(D131,Iscritti!$B$2:$D$175,3,FALSE)) =TRUE, "Cognome non trovato", VLOOKUP(D131,Iscritti!$B$2:$D$175,3,FALSE))</f>
        <v>ottolia</v>
      </c>
      <c r="I131" s="30" t="str">
        <f>IF(ISNA(VLOOKUP(D131,Iscritti!$B$2:$I$175,8,FALSE)) = TRUE, "Squadra non trovata", VLOOKUP(D131,Iscritti!$B$2:$I$175,8,FALSE))</f>
        <v>sai frecce bianche</v>
      </c>
      <c r="J131" s="30" t="str">
        <f>IF(ISNA(VLOOKUP(D131,Iscritti!$B$2:$E$175,4,FALSE)) = TRUE, "Sesso non trovato", VLOOKUP(D131,Iscritti!$B$2:$E$175,4,FALSE))</f>
        <v>f</v>
      </c>
    </row>
    <row r="132" spans="1:10" x14ac:dyDescent="0.25">
      <c r="A132" s="25">
        <v>131</v>
      </c>
      <c r="B132" s="25"/>
      <c r="C132" s="29">
        <v>4.50462962962963E-2</v>
      </c>
      <c r="D132" s="25">
        <v>313</v>
      </c>
      <c r="E132" s="25" t="str">
        <f>IF(ISNA(VLOOKUP(D132,Iscritti!$B$2:$H$175,7,FALSE) )= TRUE, "Categoria non trovata", VLOOKUP(D132,Iscritti!$B$2:$H$175,7,FALSE))</f>
        <v>B</v>
      </c>
      <c r="F132" s="25">
        <v>7</v>
      </c>
      <c r="G132" s="25" t="str">
        <f>IF(ISNA(VLOOKUP(D132,Iscritti!$B$2:$C$175,2,FALSE)) = TRUE, "Nome concorrente non trovato", VLOOKUP(D132,Iscritti!$B$2:$C$175,2,FALSE))</f>
        <v>giuseppe</v>
      </c>
      <c r="H132" s="25" t="str">
        <f>IF(ISNA(VLOOKUP(D132,Iscritti!$B$2:$D$175,3,FALSE)) =TRUE, "Cognome non trovato", VLOOKUP(D132,Iscritti!$B$2:$D$175,3,FALSE))</f>
        <v>di bartolo</v>
      </c>
      <c r="I132" s="25" t="str">
        <f>IF(ISNA(VLOOKUP(D132,Iscritti!$B$2:$I$175,8,FALSE)) = TRUE, "Squadra non trovata", VLOOKUP(D132,Iscritti!$B$2:$I$175,8,FALSE))</f>
        <v>sai frecce bianche</v>
      </c>
      <c r="J132" s="25" t="str">
        <f>IF(ISNA(VLOOKUP(D132,Iscritti!$B$2:$E$175,4,FALSE)) = TRUE, "Sesso non trovato", VLOOKUP(D132,Iscritti!$B$2:$E$175,4,FALSE))</f>
        <v>m</v>
      </c>
    </row>
    <row r="133" spans="1:10" x14ac:dyDescent="0.25">
      <c r="A133" s="25">
        <v>132</v>
      </c>
      <c r="B133" s="25"/>
      <c r="C133" s="29">
        <v>4.5081018518518513E-2</v>
      </c>
      <c r="D133" s="25">
        <v>125</v>
      </c>
      <c r="E133" s="25" t="str">
        <f>IF(ISNA(VLOOKUP(D133,Iscritti!$B$2:$H$175,7,FALSE) )= TRUE, "Categoria non trovata", VLOOKUP(D133,Iscritti!$B$2:$H$175,7,FALSE))</f>
        <v>D</v>
      </c>
      <c r="F133" s="25">
        <v>24</v>
      </c>
      <c r="G133" s="25" t="str">
        <f>IF(ISNA(VLOOKUP(D133,Iscritti!$B$2:$C$175,2,FALSE)) = TRUE, "Nome concorrente non trovato", VLOOKUP(D133,Iscritti!$B$2:$C$175,2,FALSE))</f>
        <v xml:space="preserve">Michele </v>
      </c>
      <c r="H133" s="25" t="str">
        <f>IF(ISNA(VLOOKUP(D133,Iscritti!$B$2:$D$175,3,FALSE)) =TRUE, "Cognome non trovato", VLOOKUP(D133,Iscritti!$B$2:$D$175,3,FALSE))</f>
        <v>Pastorino</v>
      </c>
      <c r="I133" s="25" t="str">
        <f>IF(ISNA(VLOOKUP(D133,Iscritti!$B$2:$I$175,8,FALSE)) = TRUE, "Squadra non trovata", VLOOKUP(D133,Iscritti!$B$2:$I$175,8,FALSE))</f>
        <v>Emozioni Sport Team</v>
      </c>
      <c r="J133" s="25" t="str">
        <f>IF(ISNA(VLOOKUP(D133,Iscritti!$B$2:$E$175,4,FALSE)) = TRUE, "Sesso non trovato", VLOOKUP(D133,Iscritti!$B$2:$E$175,4,FALSE))</f>
        <v>m</v>
      </c>
    </row>
    <row r="134" spans="1:10" x14ac:dyDescent="0.25">
      <c r="A134" s="25">
        <v>133</v>
      </c>
      <c r="B134" s="25"/>
      <c r="C134" s="29">
        <v>4.5578703703703705E-2</v>
      </c>
      <c r="D134" s="25">
        <v>260</v>
      </c>
      <c r="E134" s="25" t="str">
        <f>IF(ISNA(VLOOKUP(D134,Iscritti!$B$2:$H$175,7,FALSE) )= TRUE, "Categoria non trovata", VLOOKUP(D134,Iscritti!$B$2:$H$175,7,FALSE))</f>
        <v>G</v>
      </c>
      <c r="F134" s="25">
        <v>5</v>
      </c>
      <c r="G134" s="25" t="str">
        <f>IF(ISNA(VLOOKUP(D134,Iscritti!$B$2:$C$175,2,FALSE)) = TRUE, "Nome concorrente non trovato", VLOOKUP(D134,Iscritti!$B$2:$C$175,2,FALSE))</f>
        <v xml:space="preserve">Cesare </v>
      </c>
      <c r="H134" s="25" t="str">
        <f>IF(ISNA(VLOOKUP(D134,Iscritti!$B$2:$D$175,3,FALSE)) =TRUE, "Cognome non trovato", VLOOKUP(D134,Iscritti!$B$2:$D$175,3,FALSE))</f>
        <v>ruperto</v>
      </c>
      <c r="I134" s="25" t="str">
        <f>IF(ISNA(VLOOKUP(D134,Iscritti!$B$2:$I$175,8,FALSE)) = TRUE, "Squadra non trovata", VLOOKUP(D134,Iscritti!$B$2:$I$175,8,FALSE))</f>
        <v>Atletica Ovadese</v>
      </c>
      <c r="J134" s="25" t="str">
        <f>IF(ISNA(VLOOKUP(D134,Iscritti!$B$2:$E$175,4,FALSE)) = TRUE, "Sesso non trovato", VLOOKUP(D134,Iscritti!$B$2:$E$175,4,FALSE))</f>
        <v>m</v>
      </c>
    </row>
    <row r="135" spans="1:10" x14ac:dyDescent="0.25">
      <c r="A135" s="25">
        <v>134</v>
      </c>
      <c r="B135" s="25"/>
      <c r="C135" s="29">
        <v>4.5601851851851859E-2</v>
      </c>
      <c r="D135" s="25">
        <v>181</v>
      </c>
      <c r="E135" s="25" t="str">
        <f>IF(ISNA(VLOOKUP(D135,Iscritti!$B$2:$H$175,7,FALSE) )= TRUE, "Categoria non trovata", VLOOKUP(D135,Iscritti!$B$2:$H$175,7,FALSE))</f>
        <v>D</v>
      </c>
      <c r="F135" s="25">
        <v>25</v>
      </c>
      <c r="G135" s="25" t="str">
        <f>IF(ISNA(VLOOKUP(D135,Iscritti!$B$2:$C$175,2,FALSE)) = TRUE, "Nome concorrente non trovato", VLOOKUP(D135,Iscritti!$B$2:$C$175,2,FALSE))</f>
        <v>Stefano</v>
      </c>
      <c r="H135" s="25" t="str">
        <f>IF(ISNA(VLOOKUP(D135,Iscritti!$B$2:$D$175,3,FALSE)) =TRUE, "Cognome non trovato", VLOOKUP(D135,Iscritti!$B$2:$D$175,3,FALSE))</f>
        <v>Cellerino</v>
      </c>
      <c r="I135" s="25" t="str">
        <f>IF(ISNA(VLOOKUP(D135,Iscritti!$B$2:$I$175,8,FALSE)) = TRUE, "Squadra non trovata", VLOOKUP(D135,Iscritti!$B$2:$I$175,8,FALSE))</f>
        <v>Atletica Frecce Zena</v>
      </c>
      <c r="J135" s="25" t="str">
        <f>IF(ISNA(VLOOKUP(D135,Iscritti!$B$2:$E$175,4,FALSE)) = TRUE, "Sesso non trovato", VLOOKUP(D135,Iscritti!$B$2:$E$175,4,FALSE))</f>
        <v>m</v>
      </c>
    </row>
    <row r="136" spans="1:10" x14ac:dyDescent="0.25">
      <c r="A136" s="25">
        <v>135</v>
      </c>
      <c r="B136" s="25"/>
      <c r="C136" s="29">
        <v>4.5844907407407404E-2</v>
      </c>
      <c r="D136" s="25">
        <v>263</v>
      </c>
      <c r="E136" s="25" t="str">
        <f>IF(ISNA(VLOOKUP(D136,Iscritti!$B$2:$H$175,7,FALSE) )= TRUE, "Categoria non trovata", VLOOKUP(D136,Iscritti!$B$2:$H$175,7,FALSE))</f>
        <v>G</v>
      </c>
      <c r="F136" s="25">
        <v>6</v>
      </c>
      <c r="G136" s="25" t="str">
        <f>IF(ISNA(VLOOKUP(D136,Iscritti!$B$2:$C$175,2,FALSE)) = TRUE, "Nome concorrente non trovato", VLOOKUP(D136,Iscritti!$B$2:$C$175,2,FALSE))</f>
        <v>bruno</v>
      </c>
      <c r="H136" s="25" t="str">
        <f>IF(ISNA(VLOOKUP(D136,Iscritti!$B$2:$D$175,3,FALSE)) =TRUE, "Cognome non trovato", VLOOKUP(D136,Iscritti!$B$2:$D$175,3,FALSE))</f>
        <v>tassitro</v>
      </c>
      <c r="I136" s="25" t="str">
        <f>IF(ISNA(VLOOKUP(D136,Iscritti!$B$2:$I$175,8,FALSE)) = TRUE, "Squadra non trovata", VLOOKUP(D136,Iscritti!$B$2:$I$175,8,FALSE))</f>
        <v>Atletica Ovadese</v>
      </c>
      <c r="J136" s="25" t="str">
        <f>IF(ISNA(VLOOKUP(D136,Iscritti!$B$2:$E$175,4,FALSE)) = TRUE, "Sesso non trovato", VLOOKUP(D136,Iscritti!$B$2:$E$175,4,FALSE))</f>
        <v>m</v>
      </c>
    </row>
    <row r="137" spans="1:10" x14ac:dyDescent="0.25">
      <c r="A137" s="25">
        <v>136</v>
      </c>
      <c r="B137" s="25"/>
      <c r="C137" s="29">
        <v>4.5868055555555558E-2</v>
      </c>
      <c r="D137" s="25">
        <v>318</v>
      </c>
      <c r="E137" s="25" t="str">
        <f>IF(ISNA(VLOOKUP(D137,Iscritti!$B$2:$H$175,7,FALSE) )= TRUE, "Categoria non trovata", VLOOKUP(D137,Iscritti!$B$2:$H$175,7,FALSE))</f>
        <v>G</v>
      </c>
      <c r="F137" s="25">
        <v>7</v>
      </c>
      <c r="G137" s="25" t="str">
        <f>IF(ISNA(VLOOKUP(D137,Iscritti!$B$2:$C$175,2,FALSE)) = TRUE, "Nome concorrente non trovato", VLOOKUP(D137,Iscritti!$B$2:$C$175,2,FALSE))</f>
        <v>salvatore</v>
      </c>
      <c r="H137" s="25" t="str">
        <f>IF(ISNA(VLOOKUP(D137,Iscritti!$B$2:$D$175,3,FALSE)) =TRUE, "Cognome non trovato", VLOOKUP(D137,Iscritti!$B$2:$D$175,3,FALSE))</f>
        <v>castagnino</v>
      </c>
      <c r="I137" s="25" t="str">
        <f>IF(ISNA(VLOOKUP(D137,Iscritti!$B$2:$I$175,8,FALSE)) = TRUE, "Squadra non trovata", VLOOKUP(D137,Iscritti!$B$2:$I$175,8,FALSE))</f>
        <v>atletica due perle</v>
      </c>
      <c r="J137" s="25" t="str">
        <f>IF(ISNA(VLOOKUP(D137,Iscritti!$B$2:$E$175,4,FALSE)) = TRUE, "Sesso non trovato", VLOOKUP(D137,Iscritti!$B$2:$E$175,4,FALSE))</f>
        <v>m</v>
      </c>
    </row>
    <row r="138" spans="1:10" s="32" customFormat="1" x14ac:dyDescent="0.25">
      <c r="A138" s="30">
        <v>137</v>
      </c>
      <c r="B138" s="30">
        <v>18</v>
      </c>
      <c r="C138" s="31">
        <v>4.6030092592592588E-2</v>
      </c>
      <c r="D138" s="30">
        <v>240</v>
      </c>
      <c r="E138" s="30" t="str">
        <f>IF(ISNA(VLOOKUP(D138,Iscritti!$B$2:$H$175,7,FALSE) )= TRUE, "Categoria non trovata", VLOOKUP(D138,Iscritti!$B$2:$H$175,7,FALSE))</f>
        <v>R</v>
      </c>
      <c r="F138" s="30">
        <v>4</v>
      </c>
      <c r="G138" s="30" t="str">
        <f>IF(ISNA(VLOOKUP(D138,Iscritti!$B$2:$C$175,2,FALSE)) = TRUE, "Nome concorrente non trovato", VLOOKUP(D138,Iscritti!$B$2:$C$175,2,FALSE))</f>
        <v>michela</v>
      </c>
      <c r="H138" s="30" t="str">
        <f>IF(ISNA(VLOOKUP(D138,Iscritti!$B$2:$D$175,3,FALSE)) =TRUE, "Cognome non trovato", VLOOKUP(D138,Iscritti!$B$2:$D$175,3,FALSE))</f>
        <v>galante</v>
      </c>
      <c r="I138" s="30" t="str">
        <f>IF(ISNA(VLOOKUP(D138,Iscritti!$B$2:$I$175,8,FALSE)) = TRUE, "Squadra non trovata", VLOOKUP(D138,Iscritti!$B$2:$I$175,8,FALSE))</f>
        <v>Podistica Peralto</v>
      </c>
      <c r="J138" s="30" t="str">
        <f>IF(ISNA(VLOOKUP(D138,Iscritti!$B$2:$E$175,4,FALSE)) = TRUE, "Sesso non trovato", VLOOKUP(D138,Iscritti!$B$2:$E$175,4,FALSE))</f>
        <v>f</v>
      </c>
    </row>
    <row r="139" spans="1:10" s="32" customFormat="1" x14ac:dyDescent="0.25">
      <c r="A139" s="30">
        <v>138</v>
      </c>
      <c r="B139" s="30">
        <v>19</v>
      </c>
      <c r="C139" s="31">
        <v>4.6053240740740742E-2</v>
      </c>
      <c r="D139" s="30">
        <v>314</v>
      </c>
      <c r="E139" s="30" t="str">
        <f>IF(ISNA(VLOOKUP(D139,Iscritti!$B$2:$H$175,7,FALSE) )= TRUE, "Categoria non trovata", VLOOKUP(D139,Iscritti!$B$2:$H$175,7,FALSE))</f>
        <v>Z</v>
      </c>
      <c r="F139" s="30">
        <v>2</v>
      </c>
      <c r="G139" s="30" t="str">
        <f>IF(ISNA(VLOOKUP(D139,Iscritti!$B$2:$C$175,2,FALSE)) = TRUE, "Nome concorrente non trovato", VLOOKUP(D139,Iscritti!$B$2:$C$175,2,FALSE))</f>
        <v>rita</v>
      </c>
      <c r="H139" s="30" t="str">
        <f>IF(ISNA(VLOOKUP(D139,Iscritti!$B$2:$D$175,3,FALSE)) =TRUE, "Cognome non trovato", VLOOKUP(D139,Iscritti!$B$2:$D$175,3,FALSE))</f>
        <v>pippo</v>
      </c>
      <c r="I139" s="30" t="str">
        <f>IF(ISNA(VLOOKUP(D139,Iscritti!$B$2:$I$175,8,FALSE)) = TRUE, "Squadra non trovata", VLOOKUP(D139,Iscritti!$B$2:$I$175,8,FALSE))</f>
        <v>libero</v>
      </c>
      <c r="J139" s="30" t="str">
        <f>IF(ISNA(VLOOKUP(D139,Iscritti!$B$2:$E$175,4,FALSE)) = TRUE, "Sesso non trovato", VLOOKUP(D139,Iscritti!$B$2:$E$175,4,FALSE))</f>
        <v>f</v>
      </c>
    </row>
    <row r="140" spans="1:10" x14ac:dyDescent="0.25">
      <c r="A140" s="25">
        <v>139</v>
      </c>
      <c r="B140" s="25"/>
      <c r="C140" s="29">
        <v>4.6087962962962963E-2</v>
      </c>
      <c r="D140" s="25">
        <v>286</v>
      </c>
      <c r="E140" s="25" t="str">
        <f>IF(ISNA(VLOOKUP(D140,Iscritti!$B$2:$H$175,7,FALSE) )= TRUE, "Categoria non trovata", VLOOKUP(D140,Iscritti!$B$2:$H$175,7,FALSE))</f>
        <v>F</v>
      </c>
      <c r="F140" s="25">
        <v>11</v>
      </c>
      <c r="G140" s="25" t="str">
        <f>IF(ISNA(VLOOKUP(D140,Iscritti!$B$2:$C$175,2,FALSE)) = TRUE, "Nome concorrente non trovato", VLOOKUP(D140,Iscritti!$B$2:$C$175,2,FALSE))</f>
        <v>sandro</v>
      </c>
      <c r="H140" s="25" t="str">
        <f>IF(ISNA(VLOOKUP(D140,Iscritti!$B$2:$D$175,3,FALSE)) =TRUE, "Cognome non trovato", VLOOKUP(D140,Iscritti!$B$2:$D$175,3,FALSE))</f>
        <v>motta</v>
      </c>
      <c r="I140" s="25" t="str">
        <f>IF(ISNA(VLOOKUP(D140,Iscritti!$B$2:$I$175,8,FALSE)) = TRUE, "Squadra non trovata", VLOOKUP(D140,Iscritti!$B$2:$I$175,8,FALSE))</f>
        <v>Maratoneti Genovesi</v>
      </c>
      <c r="J140" s="25" t="str">
        <f>IF(ISNA(VLOOKUP(D140,Iscritti!$B$2:$E$175,4,FALSE)) = TRUE, "Sesso non trovato", VLOOKUP(D140,Iscritti!$B$2:$E$175,4,FALSE))</f>
        <v>m</v>
      </c>
    </row>
    <row r="141" spans="1:10" s="32" customFormat="1" x14ac:dyDescent="0.25">
      <c r="A141" s="30">
        <v>140</v>
      </c>
      <c r="B141" s="30">
        <v>20</v>
      </c>
      <c r="C141" s="31">
        <v>4.6273148148148147E-2</v>
      </c>
      <c r="D141" s="30">
        <v>199</v>
      </c>
      <c r="E141" s="30" t="str">
        <f>IF(ISNA(VLOOKUP(D141,Iscritti!$B$2:$H$175,7,FALSE) )= TRUE, "Categoria non trovata", VLOOKUP(D141,Iscritti!$B$2:$H$175,7,FALSE))</f>
        <v>U</v>
      </c>
      <c r="F141" s="30">
        <v>3</v>
      </c>
      <c r="G141" s="30" t="str">
        <f>IF(ISNA(VLOOKUP(D141,Iscritti!$B$2:$C$175,2,FALSE)) = TRUE, "Nome concorrente non trovato", VLOOKUP(D141,Iscritti!$B$2:$C$175,2,FALSE))</f>
        <v>Ilaria</v>
      </c>
      <c r="H141" s="30" t="str">
        <f>IF(ISNA(VLOOKUP(D141,Iscritti!$B$2:$D$175,3,FALSE)) =TRUE, "Cognome non trovato", VLOOKUP(D141,Iscritti!$B$2:$D$175,3,FALSE))</f>
        <v>Pasa</v>
      </c>
      <c r="I141" s="30" t="str">
        <f>IF(ISNA(VLOOKUP(D141,Iscritti!$B$2:$I$175,8,FALSE)) = TRUE, "Squadra non trovata", VLOOKUP(D141,Iscritti!$B$2:$I$175,8,FALSE))</f>
        <v>Delta spedizioni</v>
      </c>
      <c r="J141" s="30" t="str">
        <f>IF(ISNA(VLOOKUP(D141,Iscritti!$B$2:$E$175,4,FALSE)) = TRUE, "Sesso non trovato", VLOOKUP(D141,Iscritti!$B$2:$E$175,4,FALSE))</f>
        <v>f</v>
      </c>
    </row>
    <row r="142" spans="1:10" s="32" customFormat="1" x14ac:dyDescent="0.25">
      <c r="A142" s="30">
        <v>141</v>
      </c>
      <c r="B142" s="30">
        <v>21</v>
      </c>
      <c r="C142" s="31">
        <v>4.6296296296296301E-2</v>
      </c>
      <c r="D142" s="30">
        <v>124</v>
      </c>
      <c r="E142" s="30" t="str">
        <f>IF(ISNA(VLOOKUP(D142,Iscritti!$B$2:$H$175,7,FALSE) )= TRUE, "Categoria non trovata", VLOOKUP(D142,Iscritti!$B$2:$H$175,7,FALSE))</f>
        <v>S</v>
      </c>
      <c r="F142" s="30">
        <v>7</v>
      </c>
      <c r="G142" s="30" t="str">
        <f>IF(ISNA(VLOOKUP(D142,Iscritti!$B$2:$C$175,2,FALSE)) = TRUE, "Nome concorrente non trovato", VLOOKUP(D142,Iscritti!$B$2:$C$175,2,FALSE))</f>
        <v>Laura</v>
      </c>
      <c r="H142" s="30" t="str">
        <f>IF(ISNA(VLOOKUP(D142,Iscritti!$B$2:$D$175,3,FALSE)) =TRUE, "Cognome non trovato", VLOOKUP(D142,Iscritti!$B$2:$D$175,3,FALSE))</f>
        <v>Vidano</v>
      </c>
      <c r="I142" s="30" t="str">
        <f>IF(ISNA(VLOOKUP(D142,Iscritti!$B$2:$I$175,8,FALSE)) = TRUE, "Squadra non trovata", VLOOKUP(D142,Iscritti!$B$2:$I$175,8,FALSE))</f>
        <v>Podistica Peralto</v>
      </c>
      <c r="J142" s="30" t="str">
        <f>IF(ISNA(VLOOKUP(D142,Iscritti!$B$2:$E$175,4,FALSE)) = TRUE, "Sesso non trovato", VLOOKUP(D142,Iscritti!$B$2:$E$175,4,FALSE))</f>
        <v>f</v>
      </c>
    </row>
    <row r="143" spans="1:10" x14ac:dyDescent="0.25">
      <c r="A143" s="25">
        <v>142</v>
      </c>
      <c r="B143" s="25"/>
      <c r="C143" s="29">
        <v>4.65625E-2</v>
      </c>
      <c r="D143" s="25">
        <v>225</v>
      </c>
      <c r="E143" s="25" t="str">
        <f>IF(ISNA(VLOOKUP(D143,Iscritti!$B$2:$H$175,7,FALSE) )= TRUE, "Categoria non trovata", VLOOKUP(D143,Iscritti!$B$2:$H$175,7,FALSE))</f>
        <v>E</v>
      </c>
      <c r="F143" s="25">
        <v>23</v>
      </c>
      <c r="G143" s="25" t="str">
        <f>IF(ISNA(VLOOKUP(D143,Iscritti!$B$2:$C$175,2,FALSE)) = TRUE, "Nome concorrente non trovato", VLOOKUP(D143,Iscritti!$B$2:$C$175,2,FALSE))</f>
        <v>Luciano</v>
      </c>
      <c r="H143" s="25" t="str">
        <f>IF(ISNA(VLOOKUP(D143,Iscritti!$B$2:$D$175,3,FALSE)) =TRUE, "Cognome non trovato", VLOOKUP(D143,Iscritti!$B$2:$D$175,3,FALSE))</f>
        <v>Bongiovanni</v>
      </c>
      <c r="I143" s="25" t="str">
        <f>IF(ISNA(VLOOKUP(D143,Iscritti!$B$2:$I$175,8,FALSE)) = TRUE, "Squadra non trovata", VLOOKUP(D143,Iscritti!$B$2:$I$175,8,FALSE))</f>
        <v>Emozioni Sport Team</v>
      </c>
      <c r="J143" s="25" t="str">
        <f>IF(ISNA(VLOOKUP(D143,Iscritti!$B$2:$E$175,4,FALSE)) = TRUE, "Sesso non trovato", VLOOKUP(D143,Iscritti!$B$2:$E$175,4,FALSE))</f>
        <v>m</v>
      </c>
    </row>
    <row r="144" spans="1:10" x14ac:dyDescent="0.25">
      <c r="A144" s="25">
        <v>143</v>
      </c>
      <c r="B144" s="25"/>
      <c r="C144" s="29">
        <v>4.6990740740740743E-2</v>
      </c>
      <c r="D144" s="25">
        <v>252</v>
      </c>
      <c r="E144" s="25" t="str">
        <f>IF(ISNA(VLOOKUP(D144,Iscritti!$B$2:$H$175,7,FALSE) )= TRUE, "Categoria non trovata", VLOOKUP(D144,Iscritti!$B$2:$H$175,7,FALSE))</f>
        <v>E</v>
      </c>
      <c r="F144" s="25">
        <v>24</v>
      </c>
      <c r="G144" s="25" t="str">
        <f>IF(ISNA(VLOOKUP(D144,Iscritti!$B$2:$C$175,2,FALSE)) = TRUE, "Nome concorrente non trovato", VLOOKUP(D144,Iscritti!$B$2:$C$175,2,FALSE))</f>
        <v>giuiseppe</v>
      </c>
      <c r="H144" s="25" t="str">
        <f>IF(ISNA(VLOOKUP(D144,Iscritti!$B$2:$D$175,3,FALSE)) =TRUE, "Cognome non trovato", VLOOKUP(D144,Iscritti!$B$2:$D$175,3,FALSE))</f>
        <v>rattazzi</v>
      </c>
      <c r="I144" s="25" t="str">
        <f>IF(ISNA(VLOOKUP(D144,Iscritti!$B$2:$I$175,8,FALSE)) = TRUE, "Squadra non trovata", VLOOKUP(D144,Iscritti!$B$2:$I$175,8,FALSE))</f>
        <v>Cambiaso Risso</v>
      </c>
      <c r="J144" s="25" t="str">
        <f>IF(ISNA(VLOOKUP(D144,Iscritti!$B$2:$E$175,4,FALSE)) = TRUE, "Sesso non trovato", VLOOKUP(D144,Iscritti!$B$2:$E$175,4,FALSE))</f>
        <v>m</v>
      </c>
    </row>
    <row r="145" spans="1:10" x14ac:dyDescent="0.25">
      <c r="A145" s="25">
        <v>144</v>
      </c>
      <c r="B145" s="25"/>
      <c r="C145" s="29">
        <v>4.7245370370370375E-2</v>
      </c>
      <c r="D145" s="25">
        <v>208</v>
      </c>
      <c r="E145" s="25" t="str">
        <f>IF(ISNA(VLOOKUP(D145,Iscritti!$B$2:$H$175,7,FALSE) )= TRUE, "Categoria non trovata", VLOOKUP(D145,Iscritti!$B$2:$H$175,7,FALSE))</f>
        <v>F</v>
      </c>
      <c r="F145" s="25">
        <v>12</v>
      </c>
      <c r="G145" s="25" t="str">
        <f>IF(ISNA(VLOOKUP(D145,Iscritti!$B$2:$C$175,2,FALSE)) = TRUE, "Nome concorrente non trovato", VLOOKUP(D145,Iscritti!$B$2:$C$175,2,FALSE))</f>
        <v>Walter</v>
      </c>
      <c r="H145" s="25" t="str">
        <f>IF(ISNA(VLOOKUP(D145,Iscritti!$B$2:$D$175,3,FALSE)) =TRUE, "Cognome non trovato", VLOOKUP(D145,Iscritti!$B$2:$D$175,3,FALSE))</f>
        <v>bolognesi</v>
      </c>
      <c r="I145" s="25" t="str">
        <f>IF(ISNA(VLOOKUP(D145,Iscritti!$B$2:$I$175,8,FALSE)) = TRUE, "Squadra non trovata", VLOOKUP(D145,Iscritti!$B$2:$I$175,8,FALSE))</f>
        <v>Atletica Vallescrivia</v>
      </c>
      <c r="J145" s="25" t="str">
        <f>IF(ISNA(VLOOKUP(D145,Iscritti!$B$2:$E$175,4,FALSE)) = TRUE, "Sesso non trovato", VLOOKUP(D145,Iscritti!$B$2:$E$175,4,FALSE))</f>
        <v>m</v>
      </c>
    </row>
    <row r="146" spans="1:10" x14ac:dyDescent="0.25">
      <c r="A146" s="25">
        <v>145</v>
      </c>
      <c r="B146" s="25"/>
      <c r="C146" s="29">
        <v>4.7418981481481486E-2</v>
      </c>
      <c r="D146" s="25">
        <v>145</v>
      </c>
      <c r="E146" s="25" t="str">
        <f>IF(ISNA(VLOOKUP(D146,Iscritti!$B$2:$H$175,7,FALSE) )= TRUE, "Categoria non trovata", VLOOKUP(D146,Iscritti!$B$2:$H$175,7,FALSE))</f>
        <v>H</v>
      </c>
      <c r="F146" s="25">
        <v>3</v>
      </c>
      <c r="G146" s="25" t="str">
        <f>IF(ISNA(VLOOKUP(D146,Iscritti!$B$2:$C$175,2,FALSE)) = TRUE, "Nome concorrente non trovato", VLOOKUP(D146,Iscritti!$B$2:$C$175,2,FALSE))</f>
        <v>Antonio</v>
      </c>
      <c r="H146" s="25" t="str">
        <f>IF(ISNA(VLOOKUP(D146,Iscritti!$B$2:$D$175,3,FALSE)) =TRUE, "Cognome non trovato", VLOOKUP(D146,Iscritti!$B$2:$D$175,3,FALSE))</f>
        <v>Saponaro</v>
      </c>
      <c r="I146" s="25" t="str">
        <f>IF(ISNA(VLOOKUP(D146,Iscritti!$B$2:$I$175,8,FALSE)) = TRUE, "Squadra non trovata", VLOOKUP(D146,Iscritti!$B$2:$I$175,8,FALSE))</f>
        <v>città di Genova</v>
      </c>
      <c r="J146" s="25" t="str">
        <f>IF(ISNA(VLOOKUP(D146,Iscritti!$B$2:$E$175,4,FALSE)) = TRUE, "Sesso non trovato", VLOOKUP(D146,Iscritti!$B$2:$E$175,4,FALSE))</f>
        <v>m</v>
      </c>
    </row>
    <row r="147" spans="1:10" x14ac:dyDescent="0.25">
      <c r="A147" s="25">
        <v>146</v>
      </c>
      <c r="B147" s="25"/>
      <c r="C147" s="29">
        <v>4.8055555555555553E-2</v>
      </c>
      <c r="D147" s="25">
        <v>135</v>
      </c>
      <c r="E147" s="25" t="str">
        <f>IF(ISNA(VLOOKUP(D147,Iscritti!$B$2:$H$175,7,FALSE) )= TRUE, "Categoria non trovata", VLOOKUP(D147,Iscritti!$B$2:$H$175,7,FALSE))</f>
        <v>F</v>
      </c>
      <c r="F147" s="25">
        <v>13</v>
      </c>
      <c r="G147" s="25" t="str">
        <f>IF(ISNA(VLOOKUP(D147,Iscritti!$B$2:$C$175,2,FALSE)) = TRUE, "Nome concorrente non trovato", VLOOKUP(D147,Iscritti!$B$2:$C$175,2,FALSE))</f>
        <v>Dario</v>
      </c>
      <c r="H147" s="25" t="str">
        <f>IF(ISNA(VLOOKUP(D147,Iscritti!$B$2:$D$175,3,FALSE)) =TRUE, "Cognome non trovato", VLOOKUP(D147,Iscritti!$B$2:$D$175,3,FALSE))</f>
        <v>Cavalletti</v>
      </c>
      <c r="I147" s="25" t="str">
        <f>IF(ISNA(VLOOKUP(D147,Iscritti!$B$2:$I$175,8,FALSE)) = TRUE, "Squadra non trovata", VLOOKUP(D147,Iscritti!$B$2:$I$175,8,FALSE))</f>
        <v>Podistica Peralto</v>
      </c>
      <c r="J147" s="25" t="str">
        <f>IF(ISNA(VLOOKUP(D147,Iscritti!$B$2:$E$175,4,FALSE)) = TRUE, "Sesso non trovato", VLOOKUP(D147,Iscritti!$B$2:$E$175,4,FALSE))</f>
        <v>m</v>
      </c>
    </row>
    <row r="148" spans="1:10" x14ac:dyDescent="0.25">
      <c r="A148" s="25">
        <v>147</v>
      </c>
      <c r="B148" s="25"/>
      <c r="C148" s="29">
        <v>4.809027777777778E-2</v>
      </c>
      <c r="D148" s="25">
        <v>277</v>
      </c>
      <c r="E148" s="25" t="str">
        <f>IF(ISNA(VLOOKUP(D148,Iscritti!$B$2:$H$175,7,FALSE) )= TRUE, "Categoria non trovata", VLOOKUP(D148,Iscritti!$B$2:$H$175,7,FALSE))</f>
        <v>L</v>
      </c>
      <c r="F148" s="25">
        <v>1</v>
      </c>
      <c r="G148" s="25" t="str">
        <f>IF(ISNA(VLOOKUP(D148,Iscritti!$B$2:$C$175,2,FALSE)) = TRUE, "Nome concorrente non trovato", VLOOKUP(D148,Iscritti!$B$2:$C$175,2,FALSE))</f>
        <v>luigi</v>
      </c>
      <c r="H148" s="25" t="str">
        <f>IF(ISNA(VLOOKUP(D148,Iscritti!$B$2:$D$175,3,FALSE)) =TRUE, "Cognome non trovato", VLOOKUP(D148,Iscritti!$B$2:$D$175,3,FALSE))</f>
        <v>esternato</v>
      </c>
      <c r="I148" s="25" t="str">
        <f>IF(ISNA(VLOOKUP(D148,Iscritti!$B$2:$I$175,8,FALSE)) = TRUE, "Squadra non trovata", VLOOKUP(D148,Iscritti!$B$2:$I$175,8,FALSE))</f>
        <v>Atletica Ovadese</v>
      </c>
      <c r="J148" s="25" t="str">
        <f>IF(ISNA(VLOOKUP(D148,Iscritti!$B$2:$E$175,4,FALSE)) = TRUE, "Sesso non trovato", VLOOKUP(D148,Iscritti!$B$2:$E$175,4,FALSE))</f>
        <v>m</v>
      </c>
    </row>
    <row r="149" spans="1:10" x14ac:dyDescent="0.25">
      <c r="A149" s="25">
        <v>148</v>
      </c>
      <c r="B149" s="25"/>
      <c r="C149" s="29">
        <v>4.8634259259259259E-2</v>
      </c>
      <c r="D149" s="25">
        <v>284</v>
      </c>
      <c r="E149" s="25" t="str">
        <f>IF(ISNA(VLOOKUP(D149,Iscritti!$B$2:$H$175,7,FALSE) )= TRUE, "Categoria non trovata", VLOOKUP(D149,Iscritti!$B$2:$H$175,7,FALSE))</f>
        <v>L</v>
      </c>
      <c r="F149" s="25">
        <v>2</v>
      </c>
      <c r="G149" s="25" t="str">
        <f>IF(ISNA(VLOOKUP(D149,Iscritti!$B$2:$C$175,2,FALSE)) = TRUE, "Nome concorrente non trovato", VLOOKUP(D149,Iscritti!$B$2:$C$175,2,FALSE))</f>
        <v>mauro</v>
      </c>
      <c r="H149" s="25" t="str">
        <f>IF(ISNA(VLOOKUP(D149,Iscritti!$B$2:$D$175,3,FALSE)) =TRUE, "Cognome non trovato", VLOOKUP(D149,Iscritti!$B$2:$D$175,3,FALSE))</f>
        <v>ferrarini</v>
      </c>
      <c r="I149" s="25" t="str">
        <f>IF(ISNA(VLOOKUP(D149,Iscritti!$B$2:$I$175,8,FALSE)) = TRUE, "Squadra non trovata", VLOOKUP(D149,Iscritti!$B$2:$I$175,8,FALSE))</f>
        <v>citta di genova</v>
      </c>
      <c r="J149" s="25" t="str">
        <f>IF(ISNA(VLOOKUP(D149,Iscritti!$B$2:$E$175,4,FALSE)) = TRUE, "Sesso non trovato", VLOOKUP(D149,Iscritti!$B$2:$E$175,4,FALSE))</f>
        <v>m</v>
      </c>
    </row>
    <row r="150" spans="1:10" x14ac:dyDescent="0.25">
      <c r="A150" s="25">
        <v>149</v>
      </c>
      <c r="B150" s="25"/>
      <c r="C150" s="29">
        <v>4.9548611111111113E-2</v>
      </c>
      <c r="D150" s="25">
        <v>131</v>
      </c>
      <c r="E150" s="25" t="str">
        <f>IF(ISNA(VLOOKUP(D150,Iscritti!$B$2:$H$175,7,FALSE) )= TRUE, "Categoria non trovata", VLOOKUP(D150,Iscritti!$B$2:$H$175,7,FALSE))</f>
        <v>L</v>
      </c>
      <c r="F150" s="25">
        <v>3</v>
      </c>
      <c r="G150" s="25" t="str">
        <f>IF(ISNA(VLOOKUP(D150,Iscritti!$B$2:$C$175,2,FALSE)) = TRUE, "Nome concorrente non trovato", VLOOKUP(D150,Iscritti!$B$2:$C$175,2,FALSE))</f>
        <v>Claudio</v>
      </c>
      <c r="H150" s="25" t="str">
        <f>IF(ISNA(VLOOKUP(D150,Iscritti!$B$2:$D$175,3,FALSE)) =TRUE, "Cognome non trovato", VLOOKUP(D150,Iscritti!$B$2:$D$175,3,FALSE))</f>
        <v>Zerboni</v>
      </c>
      <c r="I150" s="25" t="str">
        <f>IF(ISNA(VLOOKUP(D150,Iscritti!$B$2:$I$175,8,FALSE)) = TRUE, "Squadra non trovata", VLOOKUP(D150,Iscritti!$B$2:$I$175,8,FALSE))</f>
        <v>Trionfo Ligure</v>
      </c>
      <c r="J150" s="25" t="str">
        <f>IF(ISNA(VLOOKUP(D150,Iscritti!$B$2:$E$175,4,FALSE)) = TRUE, "Sesso non trovato", VLOOKUP(D150,Iscritti!$B$2:$E$175,4,FALSE))</f>
        <v>m</v>
      </c>
    </row>
    <row r="151" spans="1:10" x14ac:dyDescent="0.25">
      <c r="A151" s="25">
        <v>150</v>
      </c>
      <c r="B151" s="25"/>
      <c r="C151" s="29">
        <v>5.0763888888888886E-2</v>
      </c>
      <c r="D151" s="25">
        <v>251</v>
      </c>
      <c r="E151" s="25" t="str">
        <f>IF(ISNA(VLOOKUP(D151,Iscritti!$B$2:$H$175,7,FALSE) )= TRUE, "Categoria non trovata", VLOOKUP(D151,Iscritti!$B$2:$H$175,7,FALSE))</f>
        <v>E</v>
      </c>
      <c r="F151" s="25">
        <v>25</v>
      </c>
      <c r="G151" s="25" t="str">
        <f>IF(ISNA(VLOOKUP(D151,Iscritti!$B$2:$C$175,2,FALSE)) = TRUE, "Nome concorrente non trovato", VLOOKUP(D151,Iscritti!$B$2:$C$175,2,FALSE))</f>
        <v>felice</v>
      </c>
      <c r="H151" s="25" t="str">
        <f>IF(ISNA(VLOOKUP(D151,Iscritti!$B$2:$D$175,3,FALSE)) =TRUE, "Cognome non trovato", VLOOKUP(D151,Iscritti!$B$2:$D$175,3,FALSE))</f>
        <v>resca</v>
      </c>
      <c r="I151" s="25" t="str">
        <f>IF(ISNA(VLOOKUP(D151,Iscritti!$B$2:$I$175,8,FALSE)) = TRUE, "Squadra non trovata", VLOOKUP(D151,Iscritti!$B$2:$I$175,8,FALSE))</f>
        <v>podistica savonese</v>
      </c>
      <c r="J151" s="25" t="str">
        <f>IF(ISNA(VLOOKUP(D151,Iscritti!$B$2:$E$175,4,FALSE)) = TRUE, "Sesso non trovato", VLOOKUP(D151,Iscritti!$B$2:$E$175,4,FALSE))</f>
        <v>m</v>
      </c>
    </row>
    <row r="152" spans="1:10" x14ac:dyDescent="0.25">
      <c r="A152" s="25">
        <v>151</v>
      </c>
      <c r="B152" s="25"/>
      <c r="C152" s="29">
        <v>5.2835648148148145E-2</v>
      </c>
      <c r="D152" s="25">
        <v>129</v>
      </c>
      <c r="E152" s="25" t="str">
        <f>IF(ISNA(VLOOKUP(D152,Iscritti!$B$2:$H$175,7,FALSE) )= TRUE, "Categoria non trovata", VLOOKUP(D152,Iscritti!$B$2:$H$175,7,FALSE))</f>
        <v>H</v>
      </c>
      <c r="F152" s="25">
        <v>4</v>
      </c>
      <c r="G152" s="25" t="str">
        <f>IF(ISNA(VLOOKUP(D152,Iscritti!$B$2:$C$175,2,FALSE)) = TRUE, "Nome concorrente non trovato", VLOOKUP(D152,Iscritti!$B$2:$C$175,2,FALSE))</f>
        <v>Gianfranco</v>
      </c>
      <c r="H152" s="25" t="str">
        <f>IF(ISNA(VLOOKUP(D152,Iscritti!$B$2:$D$175,3,FALSE)) =TRUE, "Cognome non trovato", VLOOKUP(D152,Iscritti!$B$2:$D$175,3,FALSE))</f>
        <v>Montelli</v>
      </c>
      <c r="I152" s="25" t="str">
        <f>IF(ISNA(VLOOKUP(D152,Iscritti!$B$2:$I$175,8,FALSE)) = TRUE, "Squadra non trovata", VLOOKUP(D152,Iscritti!$B$2:$I$175,8,FALSE))</f>
        <v>Trionfo Ligure</v>
      </c>
      <c r="J152" s="25" t="str">
        <f>IF(ISNA(VLOOKUP(D152,Iscritti!$B$2:$E$175,4,FALSE)) = TRUE, "Sesso non trovato", VLOOKUP(D152,Iscritti!$B$2:$E$175,4,FALSE))</f>
        <v>m</v>
      </c>
    </row>
    <row r="153" spans="1:10" x14ac:dyDescent="0.25">
      <c r="A153" s="25">
        <v>152</v>
      </c>
      <c r="B153" s="25"/>
      <c r="C153" s="29">
        <v>5.334490740740741E-2</v>
      </c>
      <c r="D153" s="25">
        <v>256</v>
      </c>
      <c r="E153" s="25" t="str">
        <f>IF(ISNA(VLOOKUP(D153,Iscritti!$B$2:$H$175,7,FALSE) )= TRUE, "Categoria non trovata", VLOOKUP(D153,Iscritti!$B$2:$H$175,7,FALSE))</f>
        <v>L</v>
      </c>
      <c r="F153" s="25">
        <v>4</v>
      </c>
      <c r="G153" s="25" t="str">
        <f>IF(ISNA(VLOOKUP(D153,Iscritti!$B$2:$C$175,2,FALSE)) = TRUE, "Nome concorrente non trovato", VLOOKUP(D153,Iscritti!$B$2:$C$175,2,FALSE))</f>
        <v>giuseppe</v>
      </c>
      <c r="H153" s="25" t="str">
        <f>IF(ISNA(VLOOKUP(D153,Iscritti!$B$2:$D$175,3,FALSE)) =TRUE, "Cognome non trovato", VLOOKUP(D153,Iscritti!$B$2:$D$175,3,FALSE))</f>
        <v>milici</v>
      </c>
      <c r="I153" s="25" t="str">
        <f>IF(ISNA(VLOOKUP(D153,Iscritti!$B$2:$I$175,8,FALSE)) = TRUE, "Squadra non trovata", VLOOKUP(D153,Iscritti!$B$2:$I$175,8,FALSE))</f>
        <v>g.p.banca d'italia</v>
      </c>
      <c r="J153" s="25" t="str">
        <f>IF(ISNA(VLOOKUP(D153,Iscritti!$B$2:$E$175,4,FALSE)) = TRUE, "Sesso non trovato", VLOOKUP(D153,Iscritti!$B$2:$E$175,4,FALSE))</f>
        <v>m</v>
      </c>
    </row>
    <row r="154" spans="1:10" x14ac:dyDescent="0.25">
      <c r="A154" s="25">
        <v>153</v>
      </c>
      <c r="B154" s="25"/>
      <c r="C154" s="29">
        <v>5.3414351851851859E-2</v>
      </c>
      <c r="D154" s="25">
        <v>146</v>
      </c>
      <c r="E154" s="25" t="str">
        <f>IF(ISNA(VLOOKUP(D154,Iscritti!$B$2:$H$175,7,FALSE) )= TRUE, "Categoria non trovata", VLOOKUP(D154,Iscritti!$B$2:$H$175,7,FALSE))</f>
        <v>E</v>
      </c>
      <c r="F154" s="25">
        <v>26</v>
      </c>
      <c r="G154" s="25" t="str">
        <f>IF(ISNA(VLOOKUP(D154,Iscritti!$B$2:$C$175,2,FALSE)) = TRUE, "Nome concorrente non trovato", VLOOKUP(D154,Iscritti!$B$2:$C$175,2,FALSE))</f>
        <v xml:space="preserve">Michele </v>
      </c>
      <c r="H154" s="25" t="str">
        <f>IF(ISNA(VLOOKUP(D154,Iscritti!$B$2:$D$175,3,FALSE)) =TRUE, "Cognome non trovato", VLOOKUP(D154,Iscritti!$B$2:$D$175,3,FALSE))</f>
        <v>Cavalleri</v>
      </c>
      <c r="I154" s="25" t="str">
        <f>IF(ISNA(VLOOKUP(D154,Iscritti!$B$2:$I$175,8,FALSE)) = TRUE, "Squadra non trovata", VLOOKUP(D154,Iscritti!$B$2:$I$175,8,FALSE))</f>
        <v>città di Genova</v>
      </c>
      <c r="J154" s="25" t="str">
        <f>IF(ISNA(VLOOKUP(D154,Iscritti!$B$2:$E$175,4,FALSE)) = TRUE, "Sesso non trovato", VLOOKUP(D154,Iscritti!$B$2:$E$175,4,FALSE))</f>
        <v>m</v>
      </c>
    </row>
    <row r="155" spans="1:10" x14ac:dyDescent="0.25">
      <c r="A155" s="25">
        <v>154</v>
      </c>
      <c r="B155" s="25"/>
      <c r="C155" s="29">
        <v>5.4050925925925926E-2</v>
      </c>
      <c r="D155" s="25">
        <v>209</v>
      </c>
      <c r="E155" s="25" t="str">
        <f>IF(ISNA(VLOOKUP(D155,Iscritti!$B$2:$H$175,7,FALSE) )= TRUE, "Categoria non trovata", VLOOKUP(D155,Iscritti!$B$2:$H$175,7,FALSE))</f>
        <v>F</v>
      </c>
      <c r="F155" s="25">
        <v>14</v>
      </c>
      <c r="G155" s="25" t="str">
        <f>IF(ISNA(VLOOKUP(D155,Iscritti!$B$2:$C$175,2,FALSE)) = TRUE, "Nome concorrente non trovato", VLOOKUP(D155,Iscritti!$B$2:$C$175,2,FALSE))</f>
        <v>Sergio</v>
      </c>
      <c r="H155" s="25" t="str">
        <f>IF(ISNA(VLOOKUP(D155,Iscritti!$B$2:$D$175,3,FALSE)) =TRUE, "Cognome non trovato", VLOOKUP(D155,Iscritti!$B$2:$D$175,3,FALSE))</f>
        <v>diflorio</v>
      </c>
      <c r="I155" s="25" t="str">
        <f>IF(ISNA(VLOOKUP(D155,Iscritti!$B$2:$I$175,8,FALSE)) = TRUE, "Squadra non trovata", VLOOKUP(D155,Iscritti!$B$2:$I$175,8,FALSE))</f>
        <v>Solvey</v>
      </c>
      <c r="J155" s="25" t="str">
        <f>IF(ISNA(VLOOKUP(D155,Iscritti!$B$2:$E$175,4,FALSE)) = TRUE, "Sesso non trovato", VLOOKUP(D155,Iscritti!$B$2:$E$175,4,FALSE))</f>
        <v>m</v>
      </c>
    </row>
    <row r="156" spans="1:10" x14ac:dyDescent="0.25">
      <c r="A156" s="25">
        <v>155</v>
      </c>
      <c r="B156" s="25"/>
      <c r="C156" s="29">
        <v>5.4108796296296301E-2</v>
      </c>
      <c r="D156" s="25">
        <v>219</v>
      </c>
      <c r="E156" s="25" t="str">
        <f>IF(ISNA(VLOOKUP(D156,Iscritti!$B$2:$H$175,7,FALSE) )= TRUE, "Categoria non trovata", VLOOKUP(D156,Iscritti!$B$2:$H$175,7,FALSE))</f>
        <v>D</v>
      </c>
      <c r="F156" s="25">
        <v>26</v>
      </c>
      <c r="G156" s="25" t="str">
        <f>IF(ISNA(VLOOKUP(D156,Iscritti!$B$2:$C$175,2,FALSE)) = TRUE, "Nome concorrente non trovato", VLOOKUP(D156,Iscritti!$B$2:$C$175,2,FALSE))</f>
        <v>Paolo</v>
      </c>
      <c r="H156" s="25" t="str">
        <f>IF(ISNA(VLOOKUP(D156,Iscritti!$B$2:$D$175,3,FALSE)) =TRUE, "Cognome non trovato", VLOOKUP(D156,Iscritti!$B$2:$D$175,3,FALSE))</f>
        <v>Laguzzi</v>
      </c>
      <c r="I156" s="25" t="str">
        <f>IF(ISNA(VLOOKUP(D156,Iscritti!$B$2:$I$175,8,FALSE)) = TRUE, "Squadra non trovata", VLOOKUP(D156,Iscritti!$B$2:$I$175,8,FALSE))</f>
        <v>Cartotecnica Piemontese</v>
      </c>
      <c r="J156" s="25" t="str">
        <f>IF(ISNA(VLOOKUP(D156,Iscritti!$B$2:$E$175,4,FALSE)) = TRUE, "Sesso non trovato", VLOOKUP(D156,Iscritti!$B$2:$E$175,4,FALSE))</f>
        <v>m</v>
      </c>
    </row>
    <row r="157" spans="1:10" s="32" customFormat="1" x14ac:dyDescent="0.25">
      <c r="A157" s="30">
        <v>156</v>
      </c>
      <c r="B157" s="30">
        <v>22</v>
      </c>
      <c r="C157" s="31">
        <v>5.5150462962962964E-2</v>
      </c>
      <c r="D157" s="30">
        <v>325</v>
      </c>
      <c r="E157" s="30" t="str">
        <f>IF(ISNA(VLOOKUP(D157,Iscritti!$B$2:$H$175,7,FALSE) )= TRUE, "Categoria non trovata", VLOOKUP(D157,Iscritti!$B$2:$H$175,7,FALSE))</f>
        <v>P</v>
      </c>
      <c r="F157" s="30">
        <v>4</v>
      </c>
      <c r="G157" s="30" t="str">
        <f>IF(ISNA(VLOOKUP(D157,Iscritti!$B$2:$C$175,2,FALSE)) = TRUE, "Nome concorrente non trovato", VLOOKUP(D157,Iscritti!$B$2:$C$175,2,FALSE))</f>
        <v>caterina</v>
      </c>
      <c r="H157" s="30" t="str">
        <f>IF(ISNA(VLOOKUP(D157,Iscritti!$B$2:$D$175,3,FALSE)) =TRUE, "Cognome non trovato", VLOOKUP(D157,Iscritti!$B$2:$D$175,3,FALSE))</f>
        <v>peirone</v>
      </c>
      <c r="I157" s="30" t="str">
        <f>IF(ISNA(VLOOKUP(D157,Iscritti!$B$2:$I$175,8,FALSE)) = TRUE, "Squadra non trovata", VLOOKUP(D157,Iscritti!$B$2:$I$175,8,FALSE))</f>
        <v>libero</v>
      </c>
      <c r="J157" s="30" t="str">
        <f>IF(ISNA(VLOOKUP(D157,Iscritti!$B$2:$E$175,4,FALSE)) = TRUE, "Sesso non trovato", VLOOKUP(D157,Iscritti!$B$2:$E$175,4,FALSE))</f>
        <v>f</v>
      </c>
    </row>
    <row r="158" spans="1:10" x14ac:dyDescent="0.25">
      <c r="A158" s="25">
        <v>157</v>
      </c>
      <c r="B158" s="25"/>
      <c r="C158" s="29">
        <v>5.5324074074074074E-2</v>
      </c>
      <c r="D158" s="25">
        <v>186</v>
      </c>
      <c r="E158" s="25" t="str">
        <f>IF(ISNA(VLOOKUP(D158,Iscritti!$B$2:$H$175,7,FALSE) )= TRUE, "Categoria non trovata", VLOOKUP(D158,Iscritti!$B$2:$H$175,7,FALSE))</f>
        <v>G</v>
      </c>
      <c r="F158" s="25">
        <v>8</v>
      </c>
      <c r="G158" s="25" t="str">
        <f>IF(ISNA(VLOOKUP(D158,Iscritti!$B$2:$C$175,2,FALSE)) = TRUE, "Nome concorrente non trovato", VLOOKUP(D158,Iscritti!$B$2:$C$175,2,FALSE))</f>
        <v>giorgio</v>
      </c>
      <c r="H158" s="25" t="str">
        <f>IF(ISNA(VLOOKUP(D158,Iscritti!$B$2:$D$175,3,FALSE)) =TRUE, "Cognome non trovato", VLOOKUP(D158,Iscritti!$B$2:$D$175,3,FALSE))</f>
        <v>Giaume</v>
      </c>
      <c r="I158" s="25" t="str">
        <f>IF(ISNA(VLOOKUP(D158,Iscritti!$B$2:$I$175,8,FALSE)) = TRUE, "Squadra non trovata", VLOOKUP(D158,Iscritti!$B$2:$I$175,8,FALSE))</f>
        <v>ata acqui terme</v>
      </c>
      <c r="J158" s="25" t="str">
        <f>IF(ISNA(VLOOKUP(D158,Iscritti!$B$2:$E$175,4,FALSE)) = TRUE, "Sesso non trovato", VLOOKUP(D158,Iscritti!$B$2:$E$175,4,FALSE))</f>
        <v>m</v>
      </c>
    </row>
    <row r="159" spans="1:10" x14ac:dyDescent="0.25">
      <c r="A159" s="25">
        <v>158</v>
      </c>
      <c r="B159" s="25"/>
      <c r="C159" s="29">
        <v>5.5532407407407412E-2</v>
      </c>
      <c r="D159" s="25">
        <v>139</v>
      </c>
      <c r="E159" s="25" t="str">
        <f>IF(ISNA(VLOOKUP(D159,Iscritti!$B$2:$H$175,7,FALSE) )= TRUE, "Categoria non trovata", VLOOKUP(D159,Iscritti!$B$2:$H$175,7,FALSE))</f>
        <v>G</v>
      </c>
      <c r="F159" s="25">
        <v>9</v>
      </c>
      <c r="G159" s="25" t="str">
        <f>IF(ISNA(VLOOKUP(D159,Iscritti!$B$2:$C$175,2,FALSE)) = TRUE, "Nome concorrente non trovato", VLOOKUP(D159,Iscritti!$B$2:$C$175,2,FALSE))</f>
        <v>Franco</v>
      </c>
      <c r="H159" s="25" t="str">
        <f>IF(ISNA(VLOOKUP(D159,Iscritti!$B$2:$D$175,3,FALSE)) =TRUE, "Cognome non trovato", VLOOKUP(D159,Iscritti!$B$2:$D$175,3,FALSE))</f>
        <v>Rocella</v>
      </c>
      <c r="I159" s="25" t="str">
        <f>IF(ISNA(VLOOKUP(D159,Iscritti!$B$2:$I$175,8,FALSE)) = TRUE, "Squadra non trovata", VLOOKUP(D159,Iscritti!$B$2:$I$175,8,FALSE))</f>
        <v>Atletica Valpolcevera</v>
      </c>
      <c r="J159" s="25" t="str">
        <f>IF(ISNA(VLOOKUP(D159,Iscritti!$B$2:$E$175,4,FALSE)) = TRUE, "Sesso non trovato", VLOOKUP(D159,Iscritti!$B$2:$E$175,4,FALSE))</f>
        <v>m</v>
      </c>
    </row>
    <row r="160" spans="1:10" x14ac:dyDescent="0.25">
      <c r="A160" s="25">
        <v>159</v>
      </c>
      <c r="B160" s="25"/>
      <c r="C160" s="29">
        <v>5.5555555555555552E-2</v>
      </c>
      <c r="D160" s="25">
        <v>127</v>
      </c>
      <c r="E160" s="25" t="str">
        <f>IF(ISNA(VLOOKUP(D160,Iscritti!$B$2:$H$175,7,FALSE) )= TRUE, "Categoria non trovata", VLOOKUP(D160,Iscritti!$B$2:$H$175,7,FALSE))</f>
        <v>D</v>
      </c>
      <c r="F160" s="25">
        <v>27</v>
      </c>
      <c r="G160" s="25" t="str">
        <f>IF(ISNA(VLOOKUP(D160,Iscritti!$B$2:$C$175,2,FALSE)) = TRUE, "Nome concorrente non trovato", VLOOKUP(D160,Iscritti!$B$2:$C$175,2,FALSE))</f>
        <v xml:space="preserve">Marco </v>
      </c>
      <c r="H160" s="25" t="str">
        <f>IF(ISNA(VLOOKUP(D160,Iscritti!$B$2:$D$175,3,FALSE)) =TRUE, "Cognome non trovato", VLOOKUP(D160,Iscritti!$B$2:$D$175,3,FALSE))</f>
        <v>cecchellani</v>
      </c>
      <c r="I160" s="25" t="str">
        <f>IF(ISNA(VLOOKUP(D160,Iscritti!$B$2:$I$175,8,FALSE)) = TRUE, "Squadra non trovata", VLOOKUP(D160,Iscritti!$B$2:$I$175,8,FALSE))</f>
        <v>Atletica Valpolcevera</v>
      </c>
      <c r="J160" s="25" t="str">
        <f>IF(ISNA(VLOOKUP(D160,Iscritti!$B$2:$E$175,4,FALSE)) = TRUE, "Sesso non trovato", VLOOKUP(D160,Iscritti!$B$2:$E$175,4,FALSE))</f>
        <v>m</v>
      </c>
    </row>
    <row r="161" spans="1:10" s="32" customFormat="1" x14ac:dyDescent="0.25">
      <c r="A161" s="30">
        <v>160</v>
      </c>
      <c r="B161" s="30">
        <v>23</v>
      </c>
      <c r="C161" s="31">
        <v>5.5752314814814817E-2</v>
      </c>
      <c r="D161" s="30">
        <v>302</v>
      </c>
      <c r="E161" s="30" t="str">
        <f>IF(ISNA(VLOOKUP(D161,Iscritti!$B$2:$H$175,7,FALSE) )= TRUE, "Categoria non trovata", VLOOKUP(D161,Iscritti!$B$2:$H$175,7,FALSE))</f>
        <v>P</v>
      </c>
      <c r="F161" s="30">
        <v>5</v>
      </c>
      <c r="G161" s="30" t="str">
        <f>IF(ISNA(VLOOKUP(D161,Iscritti!$B$2:$C$175,2,FALSE)) = TRUE, "Nome concorrente non trovato", VLOOKUP(D161,Iscritti!$B$2:$C$175,2,FALSE))</f>
        <v>nadia</v>
      </c>
      <c r="H161" s="30" t="str">
        <f>IF(ISNA(VLOOKUP(D161,Iscritti!$B$2:$D$175,3,FALSE)) =TRUE, "Cognome non trovato", VLOOKUP(D161,Iscritti!$B$2:$D$175,3,FALSE))</f>
        <v>perfumo</v>
      </c>
      <c r="I161" s="30" t="str">
        <f>IF(ISNA(VLOOKUP(D161,Iscritti!$B$2:$I$175,8,FALSE)) = TRUE, "Squadra non trovata", VLOOKUP(D161,Iscritti!$B$2:$I$175,8,FALSE))</f>
        <v>Atletica Ovadese</v>
      </c>
      <c r="J161" s="30" t="str">
        <f>IF(ISNA(VLOOKUP(D161,Iscritti!$B$2:$E$175,4,FALSE)) = TRUE, "Sesso non trovato", VLOOKUP(D161,Iscritti!$B$2:$E$175,4,FALSE))</f>
        <v>f</v>
      </c>
    </row>
    <row r="162" spans="1:10" s="32" customFormat="1" x14ac:dyDescent="0.25">
      <c r="A162" s="30">
        <v>161</v>
      </c>
      <c r="B162" s="30">
        <v>24</v>
      </c>
      <c r="C162" s="31">
        <v>5.6527777777777781E-2</v>
      </c>
      <c r="D162" s="30">
        <v>259</v>
      </c>
      <c r="E162" s="30" t="str">
        <f>IF(ISNA(VLOOKUP(D162,Iscritti!$B$2:$H$175,7,FALSE) )= TRUE, "Categoria non trovata", VLOOKUP(D162,Iscritti!$B$2:$H$175,7,FALSE))</f>
        <v>P</v>
      </c>
      <c r="F162" s="30">
        <v>6</v>
      </c>
      <c r="G162" s="30" t="str">
        <f>IF(ISNA(VLOOKUP(D162,Iscritti!$B$2:$C$175,2,FALSE)) = TRUE, "Nome concorrente non trovato", VLOOKUP(D162,Iscritti!$B$2:$C$175,2,FALSE))</f>
        <v>carolina</v>
      </c>
      <c r="H162" s="30" t="str">
        <f>IF(ISNA(VLOOKUP(D162,Iscritti!$B$2:$D$175,3,FALSE)) =TRUE, "Cognome non trovato", VLOOKUP(D162,Iscritti!$B$2:$D$175,3,FALSE))</f>
        <v>bottino</v>
      </c>
      <c r="I162" s="30" t="str">
        <f>IF(ISNA(VLOOKUP(D162,Iscritti!$B$2:$I$175,8,FALSE)) = TRUE, "Squadra non trovata", VLOOKUP(D162,Iscritti!$B$2:$I$175,8,FALSE))</f>
        <v>libera</v>
      </c>
      <c r="J162" s="30" t="str">
        <f>IF(ISNA(VLOOKUP(D162,Iscritti!$B$2:$E$175,4,FALSE)) = TRUE, "Sesso non trovato", VLOOKUP(D162,Iscritti!$B$2:$E$175,4,FALSE))</f>
        <v>f</v>
      </c>
    </row>
    <row r="163" spans="1:10" s="32" customFormat="1" x14ac:dyDescent="0.25">
      <c r="A163" s="30">
        <v>162</v>
      </c>
      <c r="B163" s="30">
        <v>25</v>
      </c>
      <c r="C163" s="31">
        <v>5.6863425925925921E-2</v>
      </c>
      <c r="D163" s="30">
        <v>324</v>
      </c>
      <c r="E163" s="30" t="str">
        <f>IF(ISNA(VLOOKUP(D163,Iscritti!$B$2:$H$175,7,FALSE) )= TRUE, "Categoria non trovata", VLOOKUP(D163,Iscritti!$B$2:$H$175,7,FALSE))</f>
        <v>T</v>
      </c>
      <c r="F163" s="30">
        <v>3</v>
      </c>
      <c r="G163" s="30" t="str">
        <f>IF(ISNA(VLOOKUP(D163,Iscritti!$B$2:$C$175,2,FALSE)) = TRUE, "Nome concorrente non trovato", VLOOKUP(D163,Iscritti!$B$2:$C$175,2,FALSE))</f>
        <v>silvia</v>
      </c>
      <c r="H163" s="30" t="str">
        <f>IF(ISNA(VLOOKUP(D163,Iscritti!$B$2:$D$175,3,FALSE)) =TRUE, "Cognome non trovato", VLOOKUP(D163,Iscritti!$B$2:$D$175,3,FALSE))</f>
        <v>peirone</v>
      </c>
      <c r="I163" s="30" t="str">
        <f>IF(ISNA(VLOOKUP(D163,Iscritti!$B$2:$I$175,8,FALSE)) = TRUE, "Squadra non trovata", VLOOKUP(D163,Iscritti!$B$2:$I$175,8,FALSE))</f>
        <v>libero</v>
      </c>
      <c r="J163" s="30" t="str">
        <f>IF(ISNA(VLOOKUP(D163,Iscritti!$B$2:$E$175,4,FALSE)) = TRUE, "Sesso non trovato", VLOOKUP(D163,Iscritti!$B$2:$E$175,4,FALSE))</f>
        <v>f</v>
      </c>
    </row>
    <row r="164" spans="1:10" s="32" customFormat="1" x14ac:dyDescent="0.25">
      <c r="A164" s="30">
        <v>163</v>
      </c>
      <c r="B164" s="30">
        <v>26</v>
      </c>
      <c r="C164" s="31">
        <v>6.010416666666666E-2</v>
      </c>
      <c r="D164" s="30">
        <v>138</v>
      </c>
      <c r="E164" s="30" t="str">
        <f>IF(ISNA(VLOOKUP(D164,Iscritti!$B$2:$H$175,7,FALSE) )= TRUE, "Categoria non trovata", VLOOKUP(D164,Iscritti!$B$2:$H$175,7,FALSE))</f>
        <v>T</v>
      </c>
      <c r="F164" s="30">
        <v>4</v>
      </c>
      <c r="G164" s="30" t="str">
        <f>IF(ISNA(VLOOKUP(D164,Iscritti!$B$2:$C$175,2,FALSE)) = TRUE, "Nome concorrente non trovato", VLOOKUP(D164,Iscritti!$B$2:$C$175,2,FALSE))</f>
        <v>Daniela</v>
      </c>
      <c r="H164" s="30" t="str">
        <f>IF(ISNA(VLOOKUP(D164,Iscritti!$B$2:$D$175,3,FALSE)) =TRUE, "Cognome non trovato", VLOOKUP(D164,Iscritti!$B$2:$D$175,3,FALSE))</f>
        <v>Fois</v>
      </c>
      <c r="I164" s="30" t="str">
        <f>IF(ISNA(VLOOKUP(D164,Iscritti!$B$2:$I$175,8,FALSE)) = TRUE, "Squadra non trovata", VLOOKUP(D164,Iscritti!$B$2:$I$175,8,FALSE))</f>
        <v>Boggeri Arquata</v>
      </c>
      <c r="J164" s="30" t="str">
        <f>IF(ISNA(VLOOKUP(D164,Iscritti!$B$2:$E$175,4,FALSE)) = TRUE, "Sesso non trovato", VLOOKUP(D164,Iscritti!$B$2:$E$175,4,FALSE))</f>
        <v>f</v>
      </c>
    </row>
    <row r="165" spans="1:10" x14ac:dyDescent="0.25">
      <c r="A165" s="25">
        <v>164</v>
      </c>
      <c r="B165" s="25"/>
      <c r="C165" s="29">
        <v>7.2615740740740745E-2</v>
      </c>
      <c r="D165" s="25">
        <v>130</v>
      </c>
      <c r="E165" s="25" t="str">
        <f>IF(ISNA(VLOOKUP(D165,Iscritti!$B$2:$H$175,7,FALSE) )= TRUE, "Categoria non trovata", VLOOKUP(D165,Iscritti!$B$2:$H$175,7,FALSE))</f>
        <v>H</v>
      </c>
      <c r="F165" s="25">
        <v>5</v>
      </c>
      <c r="G165" s="25" t="str">
        <f>IF(ISNA(VLOOKUP(D165,Iscritti!$B$2:$C$175,2,FALSE)) = TRUE, "Nome concorrente non trovato", VLOOKUP(D165,Iscritti!$B$2:$C$175,2,FALSE))</f>
        <v>Salvatore</v>
      </c>
      <c r="H165" s="25" t="str">
        <f>IF(ISNA(VLOOKUP(D165,Iscritti!$B$2:$D$175,3,FALSE)) =TRUE, "Cognome non trovato", VLOOKUP(D165,Iscritti!$B$2:$D$175,3,FALSE))</f>
        <v>Panucci</v>
      </c>
      <c r="I165" s="25" t="str">
        <f>IF(ISNA(VLOOKUP(D165,Iscritti!$B$2:$I$175,8,FALSE)) = TRUE, "Squadra non trovata", VLOOKUP(D165,Iscritti!$B$2:$I$175,8,FALSE))</f>
        <v>Trionfo Ligure</v>
      </c>
      <c r="J165" s="25" t="str">
        <f>IF(ISNA(VLOOKUP(D165,Iscritti!$B$2:$E$175,4,FALSE)) = TRUE, "Sesso non trovato", VLOOKUP(D165,Iscritti!$B$2:$E$175,4,FALSE))</f>
        <v>m</v>
      </c>
    </row>
  </sheetData>
  <autoFilter ref="A1:J165"/>
  <printOptions horizontalCentered="1"/>
  <pageMargins left="0.51181102362204722" right="0.51181102362204722" top="0.94488188976377963" bottom="0.74803149606299213" header="0.31496062992125984" footer="0.31496062992125984"/>
  <pageSetup paperSize="9" scale="94" fitToHeight="3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2" workbookViewId="0">
      <selection activeCell="A18" sqref="A18"/>
    </sheetView>
  </sheetViews>
  <sheetFormatPr defaultColWidth="26.28515625" defaultRowHeight="15" x14ac:dyDescent="0.25"/>
  <cols>
    <col min="1" max="1" width="6.28515625" style="24" customWidth="1"/>
    <col min="2" max="2" width="26.28515625" style="19"/>
    <col min="3" max="3" width="26.28515625" style="24"/>
    <col min="4" max="16384" width="26.28515625" style="19"/>
  </cols>
  <sheetData>
    <row r="1" spans="1:3" x14ac:dyDescent="0.25">
      <c r="A1" s="35" t="s">
        <v>374</v>
      </c>
      <c r="B1" s="36"/>
      <c r="C1" s="37"/>
    </row>
    <row r="2" spans="1:3" x14ac:dyDescent="0.25">
      <c r="A2" s="38"/>
      <c r="B2" s="39"/>
      <c r="C2" s="40"/>
    </row>
    <row r="3" spans="1:3" x14ac:dyDescent="0.25">
      <c r="A3" s="23"/>
      <c r="B3" s="9" t="s">
        <v>372</v>
      </c>
      <c r="C3" s="23" t="s">
        <v>373</v>
      </c>
    </row>
    <row r="4" spans="1:3" x14ac:dyDescent="0.25">
      <c r="A4" s="23"/>
      <c r="B4" s="9"/>
      <c r="C4" s="23"/>
    </row>
    <row r="5" spans="1:3" x14ac:dyDescent="0.25">
      <c r="A5" s="23">
        <v>1</v>
      </c>
      <c r="B5" s="10" t="s">
        <v>285</v>
      </c>
      <c r="C5" s="23">
        <v>18</v>
      </c>
    </row>
    <row r="6" spans="1:3" x14ac:dyDescent="0.25">
      <c r="A6" s="23">
        <v>2</v>
      </c>
      <c r="B6" s="10" t="s">
        <v>37</v>
      </c>
      <c r="C6" s="23">
        <v>15</v>
      </c>
    </row>
    <row r="7" spans="1:3" x14ac:dyDescent="0.25">
      <c r="A7" s="23">
        <v>2</v>
      </c>
      <c r="B7" s="10" t="s">
        <v>40</v>
      </c>
      <c r="C7" s="23">
        <v>15</v>
      </c>
    </row>
    <row r="8" spans="1:3" x14ac:dyDescent="0.25">
      <c r="A8" s="23">
        <v>4</v>
      </c>
      <c r="B8" s="22" t="s">
        <v>365</v>
      </c>
      <c r="C8" s="23">
        <v>14</v>
      </c>
    </row>
    <row r="9" spans="1:3" x14ac:dyDescent="0.25">
      <c r="A9" s="23">
        <v>4</v>
      </c>
      <c r="B9" s="22" t="s">
        <v>366</v>
      </c>
      <c r="C9" s="23">
        <v>14</v>
      </c>
    </row>
    <row r="10" spans="1:3" x14ac:dyDescent="0.25">
      <c r="A10" s="23">
        <v>6</v>
      </c>
      <c r="B10" s="22" t="s">
        <v>367</v>
      </c>
      <c r="C10" s="23">
        <v>9</v>
      </c>
    </row>
    <row r="11" spans="1:3" x14ac:dyDescent="0.25">
      <c r="A11" s="23">
        <v>7</v>
      </c>
      <c r="B11" s="22" t="s">
        <v>368</v>
      </c>
      <c r="C11" s="23">
        <v>7</v>
      </c>
    </row>
    <row r="12" spans="1:3" x14ac:dyDescent="0.25">
      <c r="A12" s="23">
        <v>8</v>
      </c>
      <c r="B12" s="22" t="s">
        <v>215</v>
      </c>
      <c r="C12" s="23">
        <v>6</v>
      </c>
    </row>
    <row r="13" spans="1:3" x14ac:dyDescent="0.25">
      <c r="A13" s="23">
        <v>8</v>
      </c>
      <c r="B13" s="22" t="s">
        <v>70</v>
      </c>
      <c r="C13" s="23">
        <v>6</v>
      </c>
    </row>
    <row r="14" spans="1:3" x14ac:dyDescent="0.25">
      <c r="A14" s="23">
        <v>10</v>
      </c>
      <c r="B14" s="22" t="s">
        <v>369</v>
      </c>
      <c r="C14" s="23">
        <v>4</v>
      </c>
    </row>
    <row r="15" spans="1:3" x14ac:dyDescent="0.25">
      <c r="A15" s="23">
        <v>10</v>
      </c>
      <c r="B15" s="22" t="s">
        <v>370</v>
      </c>
      <c r="C15" s="23">
        <v>4</v>
      </c>
    </row>
    <row r="16" spans="1:3" x14ac:dyDescent="0.25">
      <c r="A16" s="23">
        <v>10</v>
      </c>
      <c r="B16" s="22" t="s">
        <v>190</v>
      </c>
      <c r="C16" s="23">
        <v>4</v>
      </c>
    </row>
    <row r="17" spans="1:3" x14ac:dyDescent="0.25">
      <c r="A17" s="23">
        <v>10</v>
      </c>
      <c r="B17" s="22" t="s">
        <v>371</v>
      </c>
      <c r="C17" s="23">
        <v>4</v>
      </c>
    </row>
  </sheetData>
  <mergeCells count="1">
    <mergeCell ref="A1:C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Iscritti</vt:lpstr>
      <vt:lpstr>Categorie</vt:lpstr>
      <vt:lpstr>Classifica generale</vt:lpstr>
      <vt:lpstr>classifica società</vt:lpstr>
      <vt:lpstr>'Classifica generale'!Area_stampa</vt:lpstr>
      <vt:lpstr>Iscritti!Area_stampa</vt:lpstr>
      <vt:lpstr>'Classifica generale'!Titoli_stampa</vt:lpstr>
      <vt:lpstr>Iscritti!Titoli_stampa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2016-05-17T09:13:21Z</dcterms:modified>
</cp:coreProperties>
</file>